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14," sheetId="1" r:id="rId1"/>
  </sheets>
  <definedNames/>
  <calcPr fullCalcOnLoad="1"/>
</workbook>
</file>

<file path=xl/sharedStrings.xml><?xml version="1.0" encoding="utf-8"?>
<sst xmlns="http://schemas.openxmlformats.org/spreadsheetml/2006/main" count="130" uniqueCount="60">
  <si>
    <t>март</t>
  </si>
  <si>
    <t>май</t>
  </si>
  <si>
    <t>июнь</t>
  </si>
  <si>
    <t xml:space="preserve"> тыс. квт/час.</t>
  </si>
  <si>
    <t xml:space="preserve"> тыс. руб.</t>
  </si>
  <si>
    <t>июль</t>
  </si>
  <si>
    <t>един. измер.</t>
  </si>
  <si>
    <t xml:space="preserve">Наименование
потребителей
</t>
  </si>
  <si>
    <t xml:space="preserve">  </t>
  </si>
  <si>
    <t xml:space="preserve"> </t>
  </si>
  <si>
    <t>Итого по школам</t>
  </si>
  <si>
    <t>Итого по ДОУ</t>
  </si>
  <si>
    <t>ММБУК ММР "Методическое культурно-информационное объединение"</t>
  </si>
  <si>
    <t>МКУ "УХО Администрации Михайловского 
муниципального
района"</t>
  </si>
  <si>
    <t>МКОУ ООШ с. Васильевка</t>
  </si>
  <si>
    <t>МКОУ НОШ с. Степное</t>
  </si>
  <si>
    <t>МКОУ НОШ с. Горное</t>
  </si>
  <si>
    <t>МБОУ ДОД "Детская школа искусств"                                       с. Михайловка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</si>
  <si>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</si>
  <si>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</si>
  <si>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</si>
  <si>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</si>
  <si>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</si>
  <si>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</si>
  <si>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</si>
  <si>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</si>
  <si>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МКОУ  "Методическая служба обеспечения образовательных учреждений"</t>
  </si>
  <si>
    <t>МКОУ СОШ с. Абрамовка</t>
  </si>
  <si>
    <t>МКОУ СОШ с. Григорьевка</t>
  </si>
  <si>
    <t>МОБУ СОШ с. Ивановка</t>
  </si>
  <si>
    <t>МКОУ СОШ с. Кремово</t>
  </si>
  <si>
    <t>МКОУ СОШ с. Ляличи</t>
  </si>
  <si>
    <t>МОБУ СОШ с. Михайловка им. Крушанова</t>
  </si>
  <si>
    <t>МКОУ СОШ  с. Осиновка</t>
  </si>
  <si>
    <t>МКОУ СОШ с. Первомайское</t>
  </si>
  <si>
    <t>МКОУ СОШ с. Ширяевка</t>
  </si>
  <si>
    <t>МКОУ СОШ № 1                                 пос. Новошахтинский</t>
  </si>
  <si>
    <t>МОБУ СОШ  № 2                      пос. Новошахтинский</t>
  </si>
  <si>
    <t>МКОУ ООШ с. Даниловка</t>
  </si>
  <si>
    <t>МКОУ ООШ с. Николаевка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</si>
  <si>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</si>
  <si>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</si>
  <si>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</si>
  <si>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</si>
  <si>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</si>
  <si>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</si>
  <si>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</si>
  <si>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МДОБУ "Березка"</t>
  </si>
  <si>
    <t>МОБУ ДОД ЦДТ с. Михайловка</t>
  </si>
  <si>
    <t>МОБУ ДОД ДЮСШ с. Михайловка</t>
  </si>
  <si>
    <t>МКОУ "МСО ОУ" (ДОУ с.Ляличи)</t>
  </si>
  <si>
    <t>МДОБУ "Журавлик" (с учетом д/с с.Горное)</t>
  </si>
  <si>
    <t>Всего по учреждениям</t>
  </si>
  <si>
    <t>Итого по образованию</t>
  </si>
  <si>
    <t>Лимиты потребления электроэнергии на 2015 год для 
учреждений, финансируемых из местного бюджета</t>
  </si>
  <si>
    <t>Лимит на
2015год</t>
  </si>
  <si>
    <t>утв.тариф на 1 полугодие 2015г. - 5,05 руб/квт-час</t>
  </si>
  <si>
    <t>утв.тариф на 2 полугодие 2015г. - 5,47 руб/квт-час</t>
  </si>
  <si>
    <t>индекс-дефлятор цен - 108,4%</t>
  </si>
  <si>
    <r>
      <t xml:space="preserve">Приложение № 2
к постановлению администрации  
Михайловского муниципального района
</t>
    </r>
    <r>
      <rPr>
        <u val="single"/>
        <sz val="10"/>
        <rFont val="Arial Cyr"/>
        <family val="0"/>
      </rPr>
      <t>19.09.2014</t>
    </r>
    <r>
      <rPr>
        <sz val="10"/>
        <rFont val="Arial Cyr"/>
        <family val="2"/>
      </rPr>
      <t xml:space="preserve"> № </t>
    </r>
    <r>
      <rPr>
        <u val="single"/>
        <sz val="10"/>
        <rFont val="Arial Cyr"/>
        <family val="0"/>
      </rPr>
      <t>1089-па</t>
    </r>
    <r>
      <rPr>
        <sz val="10"/>
        <rFont val="Arial Cyr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</si>
</sst>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color indexed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12" fillId="0" borderId="14" xfId="0" applyNumberFormat="1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6" fillId="0" borderId="1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4" fillId="0" borderId="11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0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O1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11.125" style="21" customWidth="1"/>
    <col min="4" max="4" width="8.875" style="0" customWidth="1"/>
    <col min="5" max="5" width="8.125" style="0" customWidth="1"/>
    <col min="6" max="6" width="7.625" style="0" customWidth="1"/>
    <col min="7" max="7" width="7.875" style="0" customWidth="1"/>
    <col min="8" max="8" width="7.125" style="0" customWidth="1"/>
    <col min="9" max="9" width="7.625" style="0" customWidth="1"/>
    <col min="10" max="10" width="8.25390625" style="0" customWidth="1"/>
    <col min="11" max="11" width="8.125" style="0" customWidth="1"/>
    <col min="12" max="12" width="7.625" style="0" customWidth="1"/>
    <col min="13" max="14" width="7.125" style="0" customWidth="1"/>
    <col min="15" max="15" width="8.125" style="0" customWidth="1"/>
  </cols>
  <sheetData>
    <row r="1" spans="1:15" ht="59.25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35.25" customHeight="1">
      <c r="A2" s="60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4.25" customHeight="1">
      <c r="A3" s="3"/>
      <c r="B3" s="3"/>
      <c r="C3" s="18"/>
      <c r="D3" s="3"/>
      <c r="E3" s="3"/>
      <c r="F3" s="3"/>
      <c r="G3" s="3"/>
      <c r="H3" s="3"/>
      <c r="I3" s="4"/>
      <c r="J3" s="64" t="s">
        <v>56</v>
      </c>
      <c r="K3" s="65"/>
      <c r="L3" s="65"/>
      <c r="M3" s="65"/>
      <c r="N3" s="65"/>
      <c r="O3" s="65"/>
    </row>
    <row r="4" spans="1:15" ht="12" customHeight="1">
      <c r="A4" s="3"/>
      <c r="B4" s="3"/>
      <c r="C4" s="18"/>
      <c r="D4" s="3"/>
      <c r="E4" s="3"/>
      <c r="F4" s="3"/>
      <c r="G4" s="3"/>
      <c r="H4" s="3"/>
      <c r="I4" s="4"/>
      <c r="J4" s="64" t="s">
        <v>57</v>
      </c>
      <c r="K4" s="65"/>
      <c r="L4" s="65"/>
      <c r="M4" s="65"/>
      <c r="N4" s="65"/>
      <c r="O4" s="65"/>
    </row>
    <row r="5" spans="1:15" ht="12.75" customHeight="1">
      <c r="A5" s="3"/>
      <c r="B5" s="3"/>
      <c r="C5" s="18"/>
      <c r="D5" s="3"/>
      <c r="E5" s="3"/>
      <c r="F5" s="3"/>
      <c r="G5" s="3"/>
      <c r="H5" s="3"/>
      <c r="I5" s="4" t="s">
        <v>9</v>
      </c>
      <c r="J5" s="64" t="s">
        <v>58</v>
      </c>
      <c r="K5" s="65"/>
      <c r="L5" s="65"/>
      <c r="M5" s="65"/>
      <c r="N5" s="65"/>
      <c r="O5" s="65"/>
    </row>
    <row r="6" spans="1:16" s="1" customFormat="1" ht="17.25" customHeight="1">
      <c r="A6" s="66" t="s">
        <v>7</v>
      </c>
      <c r="B6" s="68" t="s">
        <v>6</v>
      </c>
      <c r="C6" s="62" t="s">
        <v>55</v>
      </c>
      <c r="D6" s="70" t="s">
        <v>18</v>
      </c>
      <c r="E6" s="70" t="s">
        <v>19</v>
      </c>
      <c r="F6" s="70" t="s">
        <v>0</v>
      </c>
      <c r="G6" s="70" t="s">
        <v>20</v>
      </c>
      <c r="H6" s="70" t="s">
        <v>1</v>
      </c>
      <c r="I6" s="70" t="s">
        <v>2</v>
      </c>
      <c r="J6" s="70" t="s">
        <v>5</v>
      </c>
      <c r="K6" s="70" t="s">
        <v>21</v>
      </c>
      <c r="L6" s="70" t="s">
        <v>22</v>
      </c>
      <c r="M6" s="70" t="s">
        <v>23</v>
      </c>
      <c r="N6" s="70" t="s">
        <v>24</v>
      </c>
      <c r="O6" s="70" t="s">
        <v>25</v>
      </c>
      <c r="P6" s="2"/>
    </row>
    <row r="7" spans="1:16" s="1" customFormat="1" ht="30" customHeight="1">
      <c r="A7" s="67"/>
      <c r="B7" s="69"/>
      <c r="C7" s="63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2"/>
    </row>
    <row r="8" spans="1:16" s="8" customFormat="1" ht="19.5" customHeight="1">
      <c r="A8" s="52" t="s">
        <v>12</v>
      </c>
      <c r="B8" s="5" t="s">
        <v>3</v>
      </c>
      <c r="C8" s="19">
        <f>D8+E8+F8+G8+H8+I8+J8+K8+L8+M8+N8+O8</f>
        <v>38.62</v>
      </c>
      <c r="D8" s="33">
        <v>6.64</v>
      </c>
      <c r="E8" s="34">
        <v>7.75</v>
      </c>
      <c r="F8" s="34">
        <v>5.29</v>
      </c>
      <c r="G8" s="34">
        <v>2.48</v>
      </c>
      <c r="H8" s="34">
        <v>1.91</v>
      </c>
      <c r="I8" s="34">
        <v>1.16</v>
      </c>
      <c r="J8" s="34">
        <v>1.18</v>
      </c>
      <c r="K8" s="34">
        <v>1.75</v>
      </c>
      <c r="L8" s="34">
        <v>1.8</v>
      </c>
      <c r="M8" s="34">
        <v>1.86</v>
      </c>
      <c r="N8" s="34">
        <v>2</v>
      </c>
      <c r="O8" s="34">
        <v>4.8</v>
      </c>
      <c r="P8" s="7"/>
    </row>
    <row r="9" spans="1:16" s="8" customFormat="1" ht="34.5" customHeight="1">
      <c r="A9" s="54"/>
      <c r="B9" s="5" t="s">
        <v>4</v>
      </c>
      <c r="C9" s="19">
        <f>D9+E9+F9+G9+H9+I9+J9+K9+L9+M9+N9+O9</f>
        <v>200.65480000000002</v>
      </c>
      <c r="D9" s="29">
        <f aca="true" t="shared" si="0" ref="D9:I9">D8*5.05</f>
        <v>33.532</v>
      </c>
      <c r="E9" s="29">
        <f t="shared" si="0"/>
        <v>39.137499999999996</v>
      </c>
      <c r="F9" s="29">
        <f t="shared" si="0"/>
        <v>26.714499999999997</v>
      </c>
      <c r="G9" s="29">
        <f t="shared" si="0"/>
        <v>12.524</v>
      </c>
      <c r="H9" s="29">
        <f t="shared" si="0"/>
        <v>9.645499999999998</v>
      </c>
      <c r="I9" s="29">
        <f t="shared" si="0"/>
        <v>5.858</v>
      </c>
      <c r="J9" s="29">
        <f aca="true" t="shared" si="1" ref="J9:O9">J8*5.47</f>
        <v>6.454599999999999</v>
      </c>
      <c r="K9" s="29">
        <f t="shared" si="1"/>
        <v>9.5725</v>
      </c>
      <c r="L9" s="29">
        <f t="shared" si="1"/>
        <v>9.846</v>
      </c>
      <c r="M9" s="29">
        <f t="shared" si="1"/>
        <v>10.1742</v>
      </c>
      <c r="N9" s="29">
        <f t="shared" si="1"/>
        <v>10.94</v>
      </c>
      <c r="O9" s="29">
        <f t="shared" si="1"/>
        <v>26.255999999999997</v>
      </c>
      <c r="P9" s="7"/>
    </row>
    <row r="10" spans="1:16" s="8" customFormat="1" ht="16.5" customHeight="1">
      <c r="A10" s="57" t="s">
        <v>13</v>
      </c>
      <c r="B10" s="31" t="s">
        <v>3</v>
      </c>
      <c r="C10" s="19">
        <f>SUM(D10:O10)</f>
        <v>141</v>
      </c>
      <c r="D10" s="29">
        <v>12.4</v>
      </c>
      <c r="E10" s="30">
        <v>12.4</v>
      </c>
      <c r="F10" s="30">
        <v>12</v>
      </c>
      <c r="G10" s="30">
        <v>12</v>
      </c>
      <c r="H10" s="30">
        <v>10</v>
      </c>
      <c r="I10" s="30">
        <v>8.6</v>
      </c>
      <c r="J10" s="30">
        <v>12</v>
      </c>
      <c r="K10" s="30">
        <v>12</v>
      </c>
      <c r="L10" s="30">
        <v>12.4</v>
      </c>
      <c r="M10" s="30">
        <v>12.4</v>
      </c>
      <c r="N10" s="30">
        <v>12.4</v>
      </c>
      <c r="O10" s="30">
        <v>12.4</v>
      </c>
      <c r="P10" s="7"/>
    </row>
    <row r="11" spans="1:16" s="8" customFormat="1" ht="27.75" customHeight="1">
      <c r="A11" s="58"/>
      <c r="B11" s="31" t="s">
        <v>4</v>
      </c>
      <c r="C11" s="19">
        <f aca="true" t="shared" si="2" ref="C11:C74">D11+E11+F11+G11+H11+I11+J11+K11+L11+M11+N11+O11</f>
        <v>742.9619999999999</v>
      </c>
      <c r="D11" s="29">
        <f aca="true" t="shared" si="3" ref="D11:I11">D10*5.05</f>
        <v>62.62</v>
      </c>
      <c r="E11" s="29">
        <f t="shared" si="3"/>
        <v>62.62</v>
      </c>
      <c r="F11" s="29">
        <f t="shared" si="3"/>
        <v>60.599999999999994</v>
      </c>
      <c r="G11" s="29">
        <f t="shared" si="3"/>
        <v>60.599999999999994</v>
      </c>
      <c r="H11" s="29">
        <f t="shared" si="3"/>
        <v>50.5</v>
      </c>
      <c r="I11" s="29">
        <f t="shared" si="3"/>
        <v>43.43</v>
      </c>
      <c r="J11" s="29">
        <f aca="true" t="shared" si="4" ref="J11:O11">J10*5.47</f>
        <v>65.64</v>
      </c>
      <c r="K11" s="29">
        <f t="shared" si="4"/>
        <v>65.64</v>
      </c>
      <c r="L11" s="29">
        <f t="shared" si="4"/>
        <v>67.828</v>
      </c>
      <c r="M11" s="29">
        <f t="shared" si="4"/>
        <v>67.828</v>
      </c>
      <c r="N11" s="29">
        <f t="shared" si="4"/>
        <v>67.828</v>
      </c>
      <c r="O11" s="29">
        <f t="shared" si="4"/>
        <v>67.828</v>
      </c>
      <c r="P11" s="7"/>
    </row>
    <row r="12" spans="1:16" s="8" customFormat="1" ht="15" customHeight="1">
      <c r="A12" s="52" t="s">
        <v>17</v>
      </c>
      <c r="B12" s="5" t="s">
        <v>3</v>
      </c>
      <c r="C12" s="19">
        <f t="shared" si="2"/>
        <v>10.500000000000002</v>
      </c>
      <c r="D12" s="29">
        <v>1.18</v>
      </c>
      <c r="E12" s="30">
        <v>1.1</v>
      </c>
      <c r="F12" s="30">
        <v>0.93</v>
      </c>
      <c r="G12" s="30">
        <v>0.98</v>
      </c>
      <c r="H12" s="30">
        <v>0.94</v>
      </c>
      <c r="I12" s="30">
        <v>0.45</v>
      </c>
      <c r="J12" s="30">
        <v>0.27</v>
      </c>
      <c r="K12" s="30">
        <v>0.36</v>
      </c>
      <c r="L12" s="30">
        <v>0.7</v>
      </c>
      <c r="M12" s="30">
        <v>0.85</v>
      </c>
      <c r="N12" s="30">
        <v>1.42</v>
      </c>
      <c r="O12" s="30">
        <v>1.32</v>
      </c>
      <c r="P12" s="7"/>
    </row>
    <row r="13" spans="1:16" s="8" customFormat="1" ht="21" customHeight="1">
      <c r="A13" s="53"/>
      <c r="B13" s="5" t="s">
        <v>4</v>
      </c>
      <c r="C13" s="19">
        <f t="shared" si="2"/>
        <v>55.0914</v>
      </c>
      <c r="D13" s="29">
        <f aca="true" t="shared" si="5" ref="D13:I13">D12*5.05</f>
        <v>5.959</v>
      </c>
      <c r="E13" s="29">
        <f t="shared" si="5"/>
        <v>5.555000000000001</v>
      </c>
      <c r="F13" s="29">
        <f t="shared" si="5"/>
        <v>4.6965</v>
      </c>
      <c r="G13" s="29">
        <f t="shared" si="5"/>
        <v>4.949</v>
      </c>
      <c r="H13" s="29">
        <f t="shared" si="5"/>
        <v>4.747</v>
      </c>
      <c r="I13" s="29">
        <f t="shared" si="5"/>
        <v>2.2725</v>
      </c>
      <c r="J13" s="29">
        <f aca="true" t="shared" si="6" ref="J13:O13">J12*5.47</f>
        <v>1.4769</v>
      </c>
      <c r="K13" s="29">
        <f t="shared" si="6"/>
        <v>1.9691999999999998</v>
      </c>
      <c r="L13" s="29">
        <f t="shared" si="6"/>
        <v>3.8289999999999997</v>
      </c>
      <c r="M13" s="29">
        <f t="shared" si="6"/>
        <v>4.6495</v>
      </c>
      <c r="N13" s="29">
        <f t="shared" si="6"/>
        <v>7.767399999999999</v>
      </c>
      <c r="O13" s="29">
        <f t="shared" si="6"/>
        <v>7.2204</v>
      </c>
      <c r="P13" s="7"/>
    </row>
    <row r="14" spans="1:16" s="1" customFormat="1" ht="18.75" customHeight="1">
      <c r="A14" s="52" t="s">
        <v>26</v>
      </c>
      <c r="B14" s="5" t="s">
        <v>3</v>
      </c>
      <c r="C14" s="19">
        <f t="shared" si="2"/>
        <v>30.400000000000002</v>
      </c>
      <c r="D14" s="29">
        <v>4.6</v>
      </c>
      <c r="E14" s="30">
        <v>4.6</v>
      </c>
      <c r="F14" s="30">
        <v>4.5</v>
      </c>
      <c r="G14" s="30">
        <v>3.8</v>
      </c>
      <c r="H14" s="30">
        <v>0.7</v>
      </c>
      <c r="I14" s="30">
        <v>0.2</v>
      </c>
      <c r="J14" s="30">
        <v>0.2</v>
      </c>
      <c r="K14" s="30">
        <v>0.1</v>
      </c>
      <c r="L14" s="30">
        <v>0.1</v>
      </c>
      <c r="M14" s="30">
        <v>2.8</v>
      </c>
      <c r="N14" s="30">
        <v>4.3</v>
      </c>
      <c r="O14" s="30">
        <v>4.5</v>
      </c>
      <c r="P14" s="2"/>
    </row>
    <row r="15" spans="1:15" ht="29.25" customHeight="1">
      <c r="A15" s="54"/>
      <c r="B15" s="5" t="s">
        <v>4</v>
      </c>
      <c r="C15" s="19">
        <f t="shared" si="2"/>
        <v>158.55999999999997</v>
      </c>
      <c r="D15" s="29">
        <f aca="true" t="shared" si="7" ref="D15:I15">D14*5.05</f>
        <v>23.229999999999997</v>
      </c>
      <c r="E15" s="29">
        <f t="shared" si="7"/>
        <v>23.229999999999997</v>
      </c>
      <c r="F15" s="29">
        <f t="shared" si="7"/>
        <v>22.724999999999998</v>
      </c>
      <c r="G15" s="29">
        <f t="shared" si="7"/>
        <v>19.189999999999998</v>
      </c>
      <c r="H15" s="29">
        <f t="shared" si="7"/>
        <v>3.5349999999999997</v>
      </c>
      <c r="I15" s="29">
        <f t="shared" si="7"/>
        <v>1.01</v>
      </c>
      <c r="J15" s="29">
        <f aca="true" t="shared" si="8" ref="J15:O15">J14*5.47</f>
        <v>1.094</v>
      </c>
      <c r="K15" s="29">
        <f t="shared" si="8"/>
        <v>0.547</v>
      </c>
      <c r="L15" s="29">
        <f t="shared" si="8"/>
        <v>0.547</v>
      </c>
      <c r="M15" s="29">
        <f t="shared" si="8"/>
        <v>15.315999999999999</v>
      </c>
      <c r="N15" s="29">
        <f t="shared" si="8"/>
        <v>23.520999999999997</v>
      </c>
      <c r="O15" s="29">
        <f t="shared" si="8"/>
        <v>24.615</v>
      </c>
    </row>
    <row r="16" spans="1:15" s="9" customFormat="1" ht="20.25" customHeight="1">
      <c r="A16" s="55" t="s">
        <v>27</v>
      </c>
      <c r="B16" s="5" t="s">
        <v>3</v>
      </c>
      <c r="C16" s="19">
        <f>SUM(D16:O16)</f>
        <v>26.7</v>
      </c>
      <c r="D16" s="30">
        <v>2.4</v>
      </c>
      <c r="E16" s="30">
        <v>2.6</v>
      </c>
      <c r="F16" s="30">
        <v>2.5</v>
      </c>
      <c r="G16" s="30">
        <v>2.2</v>
      </c>
      <c r="H16" s="30">
        <v>2.1</v>
      </c>
      <c r="I16" s="30">
        <v>1.9</v>
      </c>
      <c r="J16" s="30">
        <v>1.7</v>
      </c>
      <c r="K16" s="30">
        <v>1.4</v>
      </c>
      <c r="L16" s="30">
        <v>2.1</v>
      </c>
      <c r="M16" s="30">
        <v>2.2</v>
      </c>
      <c r="N16" s="30">
        <v>2.6</v>
      </c>
      <c r="O16" s="30">
        <v>3</v>
      </c>
    </row>
    <row r="17" spans="1:15" s="9" customFormat="1" ht="15.75" customHeight="1">
      <c r="A17" s="56"/>
      <c r="B17" s="5" t="s">
        <v>4</v>
      </c>
      <c r="C17" s="19">
        <f>SUM(D17:O17)</f>
        <v>140.29500000000002</v>
      </c>
      <c r="D17" s="30">
        <f aca="true" t="shared" si="9" ref="D17:I17">D16*5.05</f>
        <v>12.12</v>
      </c>
      <c r="E17" s="30">
        <f t="shared" si="9"/>
        <v>13.13</v>
      </c>
      <c r="F17" s="30">
        <f t="shared" si="9"/>
        <v>12.625</v>
      </c>
      <c r="G17" s="30">
        <f t="shared" si="9"/>
        <v>11.110000000000001</v>
      </c>
      <c r="H17" s="30">
        <f t="shared" si="9"/>
        <v>10.605</v>
      </c>
      <c r="I17" s="30">
        <f t="shared" si="9"/>
        <v>9.594999999999999</v>
      </c>
      <c r="J17" s="30">
        <f aca="true" t="shared" si="10" ref="J17:O17">J16*5.47</f>
        <v>9.299</v>
      </c>
      <c r="K17" s="30">
        <f t="shared" si="10"/>
        <v>7.6579999999999995</v>
      </c>
      <c r="L17" s="30">
        <f t="shared" si="10"/>
        <v>11.487</v>
      </c>
      <c r="M17" s="30">
        <f t="shared" si="10"/>
        <v>12.034</v>
      </c>
      <c r="N17" s="30">
        <f t="shared" si="10"/>
        <v>14.222</v>
      </c>
      <c r="O17" s="30">
        <f t="shared" si="10"/>
        <v>16.41</v>
      </c>
    </row>
    <row r="18" spans="1:15" ht="14.25">
      <c r="A18" s="48" t="s">
        <v>28</v>
      </c>
      <c r="B18" s="5" t="s">
        <v>3</v>
      </c>
      <c r="C18" s="32">
        <f t="shared" si="2"/>
        <v>11.700000000000001</v>
      </c>
      <c r="D18" s="23">
        <v>1</v>
      </c>
      <c r="E18" s="23">
        <v>1.1</v>
      </c>
      <c r="F18" s="23">
        <v>1</v>
      </c>
      <c r="G18" s="23">
        <v>0.9</v>
      </c>
      <c r="H18" s="23">
        <v>0.9</v>
      </c>
      <c r="I18" s="23">
        <v>0.9</v>
      </c>
      <c r="J18" s="23">
        <v>0.9</v>
      </c>
      <c r="K18" s="23">
        <v>0.65</v>
      </c>
      <c r="L18" s="23">
        <v>0.9</v>
      </c>
      <c r="M18" s="23">
        <v>1.1</v>
      </c>
      <c r="N18" s="23">
        <v>1.15</v>
      </c>
      <c r="O18" s="23">
        <v>1.2</v>
      </c>
    </row>
    <row r="19" spans="1:15" ht="14.25">
      <c r="A19" s="49"/>
      <c r="B19" s="5" t="s">
        <v>4</v>
      </c>
      <c r="C19" s="32">
        <f t="shared" si="2"/>
        <v>61.56300000000002</v>
      </c>
      <c r="D19" s="23">
        <f aca="true" t="shared" si="11" ref="D19:I19">D18*5.05</f>
        <v>5.05</v>
      </c>
      <c r="E19" s="23">
        <f t="shared" si="11"/>
        <v>5.555000000000001</v>
      </c>
      <c r="F19" s="23">
        <f t="shared" si="11"/>
        <v>5.05</v>
      </c>
      <c r="G19" s="23">
        <f t="shared" si="11"/>
        <v>4.545</v>
      </c>
      <c r="H19" s="23">
        <f t="shared" si="11"/>
        <v>4.545</v>
      </c>
      <c r="I19" s="23">
        <f t="shared" si="11"/>
        <v>4.545</v>
      </c>
      <c r="J19" s="23">
        <f aca="true" t="shared" si="12" ref="J19:O19">J18*5.47</f>
        <v>4.923</v>
      </c>
      <c r="K19" s="23">
        <f t="shared" si="12"/>
        <v>3.5555</v>
      </c>
      <c r="L19" s="23">
        <f t="shared" si="12"/>
        <v>4.923</v>
      </c>
      <c r="M19" s="23">
        <f t="shared" si="12"/>
        <v>6.017</v>
      </c>
      <c r="N19" s="23">
        <f t="shared" si="12"/>
        <v>6.290499999999999</v>
      </c>
      <c r="O19" s="23">
        <f t="shared" si="12"/>
        <v>6.563999999999999</v>
      </c>
    </row>
    <row r="20" spans="1:15" ht="14.25">
      <c r="A20" s="44" t="s">
        <v>29</v>
      </c>
      <c r="B20" s="5" t="s">
        <v>3</v>
      </c>
      <c r="C20" s="32">
        <f t="shared" si="2"/>
        <v>59.9</v>
      </c>
      <c r="D20" s="23">
        <v>5.1</v>
      </c>
      <c r="E20" s="23">
        <v>6.4</v>
      </c>
      <c r="F20" s="23">
        <v>5.8</v>
      </c>
      <c r="G20" s="23">
        <v>5.5</v>
      </c>
      <c r="H20" s="23">
        <v>4.8</v>
      </c>
      <c r="I20" s="23">
        <v>3.5</v>
      </c>
      <c r="J20" s="23">
        <v>3.3</v>
      </c>
      <c r="K20" s="23">
        <v>3.2</v>
      </c>
      <c r="L20" s="23">
        <v>4.2</v>
      </c>
      <c r="M20" s="23">
        <v>5.3</v>
      </c>
      <c r="N20" s="23">
        <v>6.3</v>
      </c>
      <c r="O20" s="23">
        <v>6.5</v>
      </c>
    </row>
    <row r="21" spans="1:15" ht="14.25">
      <c r="A21" s="45"/>
      <c r="B21" s="5" t="s">
        <v>4</v>
      </c>
      <c r="C21" s="32">
        <f t="shared" si="2"/>
        <v>314.591</v>
      </c>
      <c r="D21" s="23">
        <f aca="true" t="shared" si="13" ref="D21:I21">D20*5.05</f>
        <v>25.755</v>
      </c>
      <c r="E21" s="23">
        <f t="shared" si="13"/>
        <v>32.32</v>
      </c>
      <c r="F21" s="23">
        <f t="shared" si="13"/>
        <v>29.29</v>
      </c>
      <c r="G21" s="23">
        <f t="shared" si="13"/>
        <v>27.775</v>
      </c>
      <c r="H21" s="23">
        <f t="shared" si="13"/>
        <v>24.24</v>
      </c>
      <c r="I21" s="23">
        <f t="shared" si="13"/>
        <v>17.675</v>
      </c>
      <c r="J21" s="23">
        <f aca="true" t="shared" si="14" ref="J21:O21">J20*5.47</f>
        <v>18.051</v>
      </c>
      <c r="K21" s="23">
        <f t="shared" si="14"/>
        <v>17.504</v>
      </c>
      <c r="L21" s="23">
        <f t="shared" si="14"/>
        <v>22.974</v>
      </c>
      <c r="M21" s="23">
        <f t="shared" si="14"/>
        <v>28.990999999999996</v>
      </c>
      <c r="N21" s="23">
        <f t="shared" si="14"/>
        <v>34.461</v>
      </c>
      <c r="O21" s="23">
        <f t="shared" si="14"/>
        <v>35.555</v>
      </c>
    </row>
    <row r="22" spans="1:15" ht="14.25">
      <c r="A22" s="44" t="s">
        <v>30</v>
      </c>
      <c r="B22" s="5" t="s">
        <v>3</v>
      </c>
      <c r="C22" s="32">
        <f>SUM(D22:O22)</f>
        <v>20.1</v>
      </c>
      <c r="D22" s="23">
        <v>1.6</v>
      </c>
      <c r="E22" s="23">
        <v>1.9</v>
      </c>
      <c r="F22" s="23">
        <v>1.8</v>
      </c>
      <c r="G22" s="23">
        <v>1.8</v>
      </c>
      <c r="H22" s="23">
        <v>1.7</v>
      </c>
      <c r="I22" s="23">
        <v>1.7</v>
      </c>
      <c r="J22" s="23">
        <v>1.4</v>
      </c>
      <c r="K22" s="23">
        <v>0.6</v>
      </c>
      <c r="L22" s="23">
        <v>1.6</v>
      </c>
      <c r="M22" s="23">
        <v>1.9</v>
      </c>
      <c r="N22" s="23">
        <v>2</v>
      </c>
      <c r="O22" s="23">
        <v>2.1</v>
      </c>
    </row>
    <row r="23" spans="1:15" ht="14.25">
      <c r="A23" s="45"/>
      <c r="B23" s="5" t="s">
        <v>4</v>
      </c>
      <c r="C23" s="32">
        <f t="shared" si="2"/>
        <v>105.53699999999999</v>
      </c>
      <c r="D23" s="23">
        <f aca="true" t="shared" si="15" ref="D23:I23">D22*5.05</f>
        <v>8.08</v>
      </c>
      <c r="E23" s="23">
        <f t="shared" si="15"/>
        <v>9.594999999999999</v>
      </c>
      <c r="F23" s="23">
        <f t="shared" si="15"/>
        <v>9.09</v>
      </c>
      <c r="G23" s="23">
        <f t="shared" si="15"/>
        <v>9.09</v>
      </c>
      <c r="H23" s="23">
        <f t="shared" si="15"/>
        <v>8.584999999999999</v>
      </c>
      <c r="I23" s="23">
        <f t="shared" si="15"/>
        <v>8.584999999999999</v>
      </c>
      <c r="J23" s="23">
        <f aca="true" t="shared" si="16" ref="J23:O23">J22*5.47</f>
        <v>7.6579999999999995</v>
      </c>
      <c r="K23" s="23">
        <f t="shared" si="16"/>
        <v>3.2819999999999996</v>
      </c>
      <c r="L23" s="23">
        <f t="shared" si="16"/>
        <v>8.752</v>
      </c>
      <c r="M23" s="23">
        <f t="shared" si="16"/>
        <v>10.392999999999999</v>
      </c>
      <c r="N23" s="23">
        <f t="shared" si="16"/>
        <v>10.94</v>
      </c>
      <c r="O23" s="23">
        <f t="shared" si="16"/>
        <v>11.487</v>
      </c>
    </row>
    <row r="24" spans="1:16" ht="14.25">
      <c r="A24" s="44" t="s">
        <v>31</v>
      </c>
      <c r="B24" s="5" t="s">
        <v>3</v>
      </c>
      <c r="C24" s="32">
        <f t="shared" si="2"/>
        <v>29</v>
      </c>
      <c r="D24" s="23">
        <v>2.9</v>
      </c>
      <c r="E24" s="23">
        <v>3.2</v>
      </c>
      <c r="F24" s="23">
        <v>3.1</v>
      </c>
      <c r="G24" s="23">
        <v>2.9</v>
      </c>
      <c r="H24" s="23">
        <v>2.8</v>
      </c>
      <c r="I24" s="23">
        <v>2.1</v>
      </c>
      <c r="J24" s="23">
        <v>1.3</v>
      </c>
      <c r="K24" s="23">
        <v>1</v>
      </c>
      <c r="L24" s="23">
        <v>2.1</v>
      </c>
      <c r="M24" s="23">
        <v>2.2</v>
      </c>
      <c r="N24" s="23">
        <v>2.4</v>
      </c>
      <c r="O24" s="23">
        <v>3</v>
      </c>
      <c r="P24" s="9"/>
    </row>
    <row r="25" spans="1:16" ht="14.25">
      <c r="A25" s="45"/>
      <c r="B25" s="5" t="s">
        <v>4</v>
      </c>
      <c r="C25" s="32">
        <f t="shared" si="2"/>
        <v>151.49</v>
      </c>
      <c r="D25" s="23">
        <f aca="true" t="shared" si="17" ref="D25:I25">D24*5.05</f>
        <v>14.645</v>
      </c>
      <c r="E25" s="23">
        <f t="shared" si="17"/>
        <v>16.16</v>
      </c>
      <c r="F25" s="23">
        <f t="shared" si="17"/>
        <v>15.655</v>
      </c>
      <c r="G25" s="23">
        <f t="shared" si="17"/>
        <v>14.645</v>
      </c>
      <c r="H25" s="23">
        <f t="shared" si="17"/>
        <v>14.139999999999999</v>
      </c>
      <c r="I25" s="23">
        <f t="shared" si="17"/>
        <v>10.605</v>
      </c>
      <c r="J25" s="23">
        <f aca="true" t="shared" si="18" ref="J25:O25">J24*5.47</f>
        <v>7.111</v>
      </c>
      <c r="K25" s="23">
        <f t="shared" si="18"/>
        <v>5.47</v>
      </c>
      <c r="L25" s="23">
        <f t="shared" si="18"/>
        <v>11.487</v>
      </c>
      <c r="M25" s="23">
        <f t="shared" si="18"/>
        <v>12.034</v>
      </c>
      <c r="N25" s="23">
        <f t="shared" si="18"/>
        <v>13.127999999999998</v>
      </c>
      <c r="O25" s="23">
        <f t="shared" si="18"/>
        <v>16.41</v>
      </c>
      <c r="P25" s="9"/>
    </row>
    <row r="26" spans="1:15" ht="14.25">
      <c r="A26" s="44" t="s">
        <v>32</v>
      </c>
      <c r="B26" s="5" t="s">
        <v>3</v>
      </c>
      <c r="C26" s="32">
        <f t="shared" si="2"/>
        <v>124.99999999999999</v>
      </c>
      <c r="D26" s="23">
        <v>13.3</v>
      </c>
      <c r="E26" s="23">
        <v>13.8</v>
      </c>
      <c r="F26" s="23">
        <v>12.8</v>
      </c>
      <c r="G26" s="23">
        <v>12.3</v>
      </c>
      <c r="H26" s="23">
        <v>10.8</v>
      </c>
      <c r="I26" s="23">
        <v>5.3</v>
      </c>
      <c r="J26" s="23">
        <v>5.5</v>
      </c>
      <c r="K26" s="23">
        <v>3.8</v>
      </c>
      <c r="L26" s="23">
        <v>8.8</v>
      </c>
      <c r="M26" s="23">
        <v>11.6</v>
      </c>
      <c r="N26" s="23">
        <v>13.4</v>
      </c>
      <c r="O26" s="23">
        <v>13.6</v>
      </c>
    </row>
    <row r="27" spans="1:15" ht="21.75" customHeight="1">
      <c r="A27" s="45"/>
      <c r="B27" s="5" t="s">
        <v>4</v>
      </c>
      <c r="C27" s="32">
        <f t="shared" si="2"/>
        <v>655.0640000000001</v>
      </c>
      <c r="D27" s="23">
        <f aca="true" t="shared" si="19" ref="D27:I27">D26*5.05</f>
        <v>67.165</v>
      </c>
      <c r="E27" s="23">
        <f t="shared" si="19"/>
        <v>69.69</v>
      </c>
      <c r="F27" s="23">
        <f t="shared" si="19"/>
        <v>64.64</v>
      </c>
      <c r="G27" s="23">
        <f t="shared" si="19"/>
        <v>62.115</v>
      </c>
      <c r="H27" s="23">
        <f t="shared" si="19"/>
        <v>54.54</v>
      </c>
      <c r="I27" s="23">
        <f t="shared" si="19"/>
        <v>26.764999999999997</v>
      </c>
      <c r="J27" s="23">
        <f aca="true" t="shared" si="20" ref="J27:O27">J26*5.47</f>
        <v>30.084999999999997</v>
      </c>
      <c r="K27" s="23">
        <f t="shared" si="20"/>
        <v>20.785999999999998</v>
      </c>
      <c r="L27" s="23">
        <f t="shared" si="20"/>
        <v>48.136</v>
      </c>
      <c r="M27" s="23">
        <f t="shared" si="20"/>
        <v>63.452</v>
      </c>
      <c r="N27" s="23">
        <f t="shared" si="20"/>
        <v>73.298</v>
      </c>
      <c r="O27" s="23">
        <f t="shared" si="20"/>
        <v>74.392</v>
      </c>
    </row>
    <row r="28" spans="1:15" ht="14.25">
      <c r="A28" s="44" t="s">
        <v>33</v>
      </c>
      <c r="B28" s="5" t="s">
        <v>3</v>
      </c>
      <c r="C28" s="32">
        <f t="shared" si="2"/>
        <v>78.7</v>
      </c>
      <c r="D28" s="23">
        <v>11.7</v>
      </c>
      <c r="E28" s="23">
        <v>11.7</v>
      </c>
      <c r="F28" s="23">
        <v>8.8</v>
      </c>
      <c r="G28" s="23">
        <v>6.1</v>
      </c>
      <c r="H28" s="23">
        <v>3.1</v>
      </c>
      <c r="I28" s="23">
        <v>2.9</v>
      </c>
      <c r="J28" s="23">
        <v>2.9</v>
      </c>
      <c r="K28" s="23">
        <v>2</v>
      </c>
      <c r="L28" s="23">
        <v>3.2</v>
      </c>
      <c r="M28" s="23">
        <v>7.4</v>
      </c>
      <c r="N28" s="23">
        <v>8.4</v>
      </c>
      <c r="O28" s="23">
        <v>10.5</v>
      </c>
    </row>
    <row r="29" spans="1:15" ht="14.25">
      <c r="A29" s="45"/>
      <c r="B29" s="5" t="s">
        <v>4</v>
      </c>
      <c r="C29" s="32">
        <f t="shared" si="2"/>
        <v>411.883</v>
      </c>
      <c r="D29" s="23">
        <f aca="true" t="shared" si="21" ref="D29:I29">D28*5.05</f>
        <v>59.084999999999994</v>
      </c>
      <c r="E29" s="23">
        <f t="shared" si="21"/>
        <v>59.084999999999994</v>
      </c>
      <c r="F29" s="23">
        <f t="shared" si="21"/>
        <v>44.440000000000005</v>
      </c>
      <c r="G29" s="23">
        <f t="shared" si="21"/>
        <v>30.804999999999996</v>
      </c>
      <c r="H29" s="23">
        <f t="shared" si="21"/>
        <v>15.655</v>
      </c>
      <c r="I29" s="23">
        <f t="shared" si="21"/>
        <v>14.645</v>
      </c>
      <c r="J29" s="23">
        <f aca="true" t="shared" si="22" ref="J29:O29">J28*5.47</f>
        <v>15.863</v>
      </c>
      <c r="K29" s="23">
        <f t="shared" si="22"/>
        <v>10.94</v>
      </c>
      <c r="L29" s="23">
        <f t="shared" si="22"/>
        <v>17.504</v>
      </c>
      <c r="M29" s="23">
        <f t="shared" si="22"/>
        <v>40.478</v>
      </c>
      <c r="N29" s="23">
        <f t="shared" si="22"/>
        <v>45.948</v>
      </c>
      <c r="O29" s="23">
        <f t="shared" si="22"/>
        <v>57.434999999999995</v>
      </c>
    </row>
    <row r="30" spans="1:15" ht="16.5" customHeight="1">
      <c r="A30" s="50" t="s">
        <v>34</v>
      </c>
      <c r="B30" s="5" t="s">
        <v>3</v>
      </c>
      <c r="C30" s="32">
        <f t="shared" si="2"/>
        <v>23</v>
      </c>
      <c r="D30" s="23">
        <v>1.85</v>
      </c>
      <c r="E30" s="23">
        <v>2.1</v>
      </c>
      <c r="F30" s="23">
        <v>2.3</v>
      </c>
      <c r="G30" s="23">
        <v>2</v>
      </c>
      <c r="H30" s="23">
        <v>1.9</v>
      </c>
      <c r="I30" s="23">
        <v>1.7</v>
      </c>
      <c r="J30" s="23">
        <v>1.6</v>
      </c>
      <c r="K30" s="23">
        <v>1.85</v>
      </c>
      <c r="L30" s="23">
        <v>1.85</v>
      </c>
      <c r="M30" s="23">
        <v>1.85</v>
      </c>
      <c r="N30" s="23">
        <v>1.95</v>
      </c>
      <c r="O30" s="23">
        <v>2.05</v>
      </c>
    </row>
    <row r="31" spans="1:15" ht="14.25">
      <c r="A31" s="51"/>
      <c r="B31" s="5" t="s">
        <v>4</v>
      </c>
      <c r="C31" s="32">
        <f t="shared" si="2"/>
        <v>120.833</v>
      </c>
      <c r="D31" s="23">
        <f aca="true" t="shared" si="23" ref="D31:I31">D30*5.05</f>
        <v>9.3425</v>
      </c>
      <c r="E31" s="23">
        <f t="shared" si="23"/>
        <v>10.605</v>
      </c>
      <c r="F31" s="23">
        <f t="shared" si="23"/>
        <v>11.614999999999998</v>
      </c>
      <c r="G31" s="23">
        <f t="shared" si="23"/>
        <v>10.1</v>
      </c>
      <c r="H31" s="23">
        <f t="shared" si="23"/>
        <v>9.594999999999999</v>
      </c>
      <c r="I31" s="23">
        <f t="shared" si="23"/>
        <v>8.584999999999999</v>
      </c>
      <c r="J31" s="23">
        <f aca="true" t="shared" si="24" ref="J31:O31">J30*5.47</f>
        <v>8.752</v>
      </c>
      <c r="K31" s="23">
        <f t="shared" si="24"/>
        <v>10.1195</v>
      </c>
      <c r="L31" s="23">
        <f t="shared" si="24"/>
        <v>10.1195</v>
      </c>
      <c r="M31" s="23">
        <f t="shared" si="24"/>
        <v>10.1195</v>
      </c>
      <c r="N31" s="23">
        <f t="shared" si="24"/>
        <v>10.6665</v>
      </c>
      <c r="O31" s="23">
        <f t="shared" si="24"/>
        <v>11.213499999999998</v>
      </c>
    </row>
    <row r="32" spans="1:15" ht="14.25">
      <c r="A32" s="44" t="s">
        <v>35</v>
      </c>
      <c r="B32" s="5" t="s">
        <v>3</v>
      </c>
      <c r="C32" s="32">
        <f t="shared" si="2"/>
        <v>32</v>
      </c>
      <c r="D32" s="23">
        <v>2.63</v>
      </c>
      <c r="E32" s="23">
        <v>3.03</v>
      </c>
      <c r="F32" s="23">
        <v>3.43</v>
      </c>
      <c r="G32" s="23">
        <v>2.83</v>
      </c>
      <c r="H32" s="23">
        <v>2.82</v>
      </c>
      <c r="I32" s="23">
        <v>2.22</v>
      </c>
      <c r="J32" s="23">
        <v>2.22</v>
      </c>
      <c r="K32" s="23">
        <v>1.32</v>
      </c>
      <c r="L32" s="23">
        <v>2.62</v>
      </c>
      <c r="M32" s="23">
        <v>2.72</v>
      </c>
      <c r="N32" s="23">
        <v>2.93</v>
      </c>
      <c r="O32" s="23">
        <v>3.23</v>
      </c>
    </row>
    <row r="33" spans="1:15" ht="14.25">
      <c r="A33" s="45"/>
      <c r="B33" s="5" t="s">
        <v>4</v>
      </c>
      <c r="C33" s="32">
        <f t="shared" si="2"/>
        <v>167.9168</v>
      </c>
      <c r="D33" s="23">
        <f aca="true" t="shared" si="25" ref="D33:I33">D32*5.05</f>
        <v>13.2815</v>
      </c>
      <c r="E33" s="23">
        <f t="shared" si="25"/>
        <v>15.301499999999999</v>
      </c>
      <c r="F33" s="23">
        <f t="shared" si="25"/>
        <v>17.3215</v>
      </c>
      <c r="G33" s="23">
        <f t="shared" si="25"/>
        <v>14.2915</v>
      </c>
      <c r="H33" s="23">
        <f t="shared" si="25"/>
        <v>14.240999999999998</v>
      </c>
      <c r="I33" s="23">
        <f t="shared" si="25"/>
        <v>11.211</v>
      </c>
      <c r="J33" s="23">
        <f aca="true" t="shared" si="26" ref="J33:O33">J32*5.47</f>
        <v>12.1434</v>
      </c>
      <c r="K33" s="23">
        <f t="shared" si="26"/>
        <v>7.2204</v>
      </c>
      <c r="L33" s="23">
        <f t="shared" si="26"/>
        <v>14.3314</v>
      </c>
      <c r="M33" s="23">
        <f t="shared" si="26"/>
        <v>14.878400000000001</v>
      </c>
      <c r="N33" s="23">
        <f t="shared" si="26"/>
        <v>16.0271</v>
      </c>
      <c r="O33" s="23">
        <f t="shared" si="26"/>
        <v>17.6681</v>
      </c>
    </row>
    <row r="34" spans="1:15" ht="14.25">
      <c r="A34" s="44" t="s">
        <v>36</v>
      </c>
      <c r="B34" s="5" t="s">
        <v>3</v>
      </c>
      <c r="C34" s="32">
        <f t="shared" si="2"/>
        <v>42</v>
      </c>
      <c r="D34" s="23">
        <v>4.3</v>
      </c>
      <c r="E34" s="23">
        <v>4.8</v>
      </c>
      <c r="F34" s="23">
        <v>4.3</v>
      </c>
      <c r="G34" s="23">
        <v>3.8</v>
      </c>
      <c r="H34" s="23">
        <v>3.1</v>
      </c>
      <c r="I34" s="23">
        <v>2.1</v>
      </c>
      <c r="J34" s="23">
        <v>2.1</v>
      </c>
      <c r="K34" s="23">
        <v>1.1</v>
      </c>
      <c r="L34" s="23">
        <v>3.3</v>
      </c>
      <c r="M34" s="23">
        <v>3.8</v>
      </c>
      <c r="N34" s="23">
        <v>4.5</v>
      </c>
      <c r="O34" s="23">
        <v>4.8</v>
      </c>
    </row>
    <row r="35" spans="1:15" ht="14.25">
      <c r="A35" s="45"/>
      <c r="B35" s="5" t="s">
        <v>4</v>
      </c>
      <c r="C35" s="32">
        <f t="shared" si="2"/>
        <v>220.332</v>
      </c>
      <c r="D35" s="23">
        <f aca="true" t="shared" si="27" ref="D35:I35">D34*5.05</f>
        <v>21.715</v>
      </c>
      <c r="E35" s="23">
        <f t="shared" si="27"/>
        <v>24.24</v>
      </c>
      <c r="F35" s="23">
        <f t="shared" si="27"/>
        <v>21.715</v>
      </c>
      <c r="G35" s="23">
        <f t="shared" si="27"/>
        <v>19.189999999999998</v>
      </c>
      <c r="H35" s="23">
        <f t="shared" si="27"/>
        <v>15.655</v>
      </c>
      <c r="I35" s="23">
        <f t="shared" si="27"/>
        <v>10.605</v>
      </c>
      <c r="J35" s="23">
        <f aca="true" t="shared" si="28" ref="J35:O35">J34*5.47</f>
        <v>11.487</v>
      </c>
      <c r="K35" s="23">
        <f t="shared" si="28"/>
        <v>6.017</v>
      </c>
      <c r="L35" s="23">
        <f t="shared" si="28"/>
        <v>18.051</v>
      </c>
      <c r="M35" s="23">
        <f t="shared" si="28"/>
        <v>20.785999999999998</v>
      </c>
      <c r="N35" s="23">
        <f t="shared" si="28"/>
        <v>24.615</v>
      </c>
      <c r="O35" s="23">
        <f t="shared" si="28"/>
        <v>26.255999999999997</v>
      </c>
    </row>
    <row r="36" spans="1:15" ht="14.25">
      <c r="A36" s="44" t="s">
        <v>37</v>
      </c>
      <c r="B36" s="5" t="s">
        <v>3</v>
      </c>
      <c r="C36" s="32">
        <f t="shared" si="2"/>
        <v>85</v>
      </c>
      <c r="D36" s="23">
        <v>9</v>
      </c>
      <c r="E36" s="23">
        <v>9.5</v>
      </c>
      <c r="F36" s="23">
        <v>8.5</v>
      </c>
      <c r="G36" s="23">
        <v>6.3</v>
      </c>
      <c r="H36" s="23">
        <v>5.1</v>
      </c>
      <c r="I36" s="23">
        <v>4.6</v>
      </c>
      <c r="J36" s="23">
        <v>4.1</v>
      </c>
      <c r="K36" s="23">
        <v>3.9</v>
      </c>
      <c r="L36" s="23">
        <v>7.6</v>
      </c>
      <c r="M36" s="23">
        <v>8.1</v>
      </c>
      <c r="N36" s="23">
        <v>8.5</v>
      </c>
      <c r="O36" s="23">
        <v>9.8</v>
      </c>
    </row>
    <row r="37" spans="1:15" ht="14.25">
      <c r="A37" s="45"/>
      <c r="B37" s="5" t="s">
        <v>4</v>
      </c>
      <c r="C37" s="32">
        <f t="shared" si="2"/>
        <v>446.89</v>
      </c>
      <c r="D37" s="23">
        <f aca="true" t="shared" si="29" ref="D37:I37">D36*5.05</f>
        <v>45.449999999999996</v>
      </c>
      <c r="E37" s="23">
        <f t="shared" si="29"/>
        <v>47.975</v>
      </c>
      <c r="F37" s="23">
        <f t="shared" si="29"/>
        <v>42.925</v>
      </c>
      <c r="G37" s="23">
        <f t="shared" si="29"/>
        <v>31.814999999999998</v>
      </c>
      <c r="H37" s="23">
        <f t="shared" si="29"/>
        <v>25.755</v>
      </c>
      <c r="I37" s="23">
        <f t="shared" si="29"/>
        <v>23.229999999999997</v>
      </c>
      <c r="J37" s="23">
        <f aca="true" t="shared" si="30" ref="J37:O37">J36*5.47</f>
        <v>22.426999999999996</v>
      </c>
      <c r="K37" s="23">
        <f t="shared" si="30"/>
        <v>21.333</v>
      </c>
      <c r="L37" s="23">
        <f t="shared" si="30"/>
        <v>41.571999999999996</v>
      </c>
      <c r="M37" s="23">
        <f t="shared" si="30"/>
        <v>44.306999999999995</v>
      </c>
      <c r="N37" s="23">
        <f t="shared" si="30"/>
        <v>46.495</v>
      </c>
      <c r="O37" s="23">
        <f t="shared" si="30"/>
        <v>53.606</v>
      </c>
    </row>
    <row r="38" spans="1:15" ht="14.25">
      <c r="A38" s="48" t="s">
        <v>14</v>
      </c>
      <c r="B38" s="5" t="s">
        <v>3</v>
      </c>
      <c r="C38" s="19">
        <f t="shared" si="2"/>
        <v>5</v>
      </c>
      <c r="D38" s="23">
        <v>0.6</v>
      </c>
      <c r="E38" s="23">
        <v>0.5</v>
      </c>
      <c r="F38" s="23">
        <v>0.5</v>
      </c>
      <c r="G38" s="23">
        <v>0.5</v>
      </c>
      <c r="H38" s="23">
        <v>0.5</v>
      </c>
      <c r="I38" s="23">
        <v>0.2</v>
      </c>
      <c r="J38" s="23">
        <v>0.2</v>
      </c>
      <c r="K38" s="23">
        <v>0.2</v>
      </c>
      <c r="L38" s="23">
        <v>0.2</v>
      </c>
      <c r="M38" s="23">
        <v>0.5</v>
      </c>
      <c r="N38" s="23">
        <v>0.5</v>
      </c>
      <c r="O38" s="23">
        <v>0.6</v>
      </c>
    </row>
    <row r="39" spans="1:15" ht="14.25">
      <c r="A39" s="49"/>
      <c r="B39" s="5" t="s">
        <v>4</v>
      </c>
      <c r="C39" s="19">
        <f t="shared" si="2"/>
        <v>26.174</v>
      </c>
      <c r="D39" s="23">
        <f aca="true" t="shared" si="31" ref="D39:I39">D38*5.05</f>
        <v>3.03</v>
      </c>
      <c r="E39" s="23">
        <f t="shared" si="31"/>
        <v>2.525</v>
      </c>
      <c r="F39" s="23">
        <f t="shared" si="31"/>
        <v>2.525</v>
      </c>
      <c r="G39" s="23">
        <f t="shared" si="31"/>
        <v>2.525</v>
      </c>
      <c r="H39" s="23">
        <f t="shared" si="31"/>
        <v>2.525</v>
      </c>
      <c r="I39" s="23">
        <f t="shared" si="31"/>
        <v>1.01</v>
      </c>
      <c r="J39" s="23">
        <f aca="true" t="shared" si="32" ref="J39:O39">J38*5.47</f>
        <v>1.094</v>
      </c>
      <c r="K39" s="23">
        <f t="shared" si="32"/>
        <v>1.094</v>
      </c>
      <c r="L39" s="23">
        <f t="shared" si="32"/>
        <v>1.094</v>
      </c>
      <c r="M39" s="23">
        <f t="shared" si="32"/>
        <v>2.735</v>
      </c>
      <c r="N39" s="23">
        <f t="shared" si="32"/>
        <v>2.735</v>
      </c>
      <c r="O39" s="23">
        <f t="shared" si="32"/>
        <v>3.2819999999999996</v>
      </c>
    </row>
    <row r="40" spans="1:15" ht="14.25">
      <c r="A40" s="44" t="s">
        <v>38</v>
      </c>
      <c r="B40" s="5" t="s">
        <v>3</v>
      </c>
      <c r="C40" s="19">
        <f t="shared" si="2"/>
        <v>52.800000000000004</v>
      </c>
      <c r="D40" s="23">
        <v>7.5</v>
      </c>
      <c r="E40" s="23">
        <v>7.5</v>
      </c>
      <c r="F40" s="23">
        <v>6</v>
      </c>
      <c r="G40" s="23">
        <v>4.5</v>
      </c>
      <c r="H40" s="23">
        <v>1.5</v>
      </c>
      <c r="I40" s="23">
        <v>1.3</v>
      </c>
      <c r="J40" s="23">
        <v>1.3</v>
      </c>
      <c r="K40" s="23">
        <v>0.8</v>
      </c>
      <c r="L40" s="23">
        <v>1.4</v>
      </c>
      <c r="M40" s="23">
        <v>5.4</v>
      </c>
      <c r="N40" s="23">
        <v>7.5</v>
      </c>
      <c r="O40" s="23">
        <v>8.1</v>
      </c>
    </row>
    <row r="41" spans="1:15" ht="14.25">
      <c r="A41" s="45"/>
      <c r="B41" s="5" t="s">
        <v>4</v>
      </c>
      <c r="C41" s="19">
        <f t="shared" si="2"/>
        <v>276.93</v>
      </c>
      <c r="D41" s="23">
        <f aca="true" t="shared" si="33" ref="D41:I41">D40*5.05</f>
        <v>37.875</v>
      </c>
      <c r="E41" s="23">
        <f t="shared" si="33"/>
        <v>37.875</v>
      </c>
      <c r="F41" s="23">
        <f t="shared" si="33"/>
        <v>30.299999999999997</v>
      </c>
      <c r="G41" s="23">
        <f t="shared" si="33"/>
        <v>22.724999999999998</v>
      </c>
      <c r="H41" s="23">
        <f t="shared" si="33"/>
        <v>7.574999999999999</v>
      </c>
      <c r="I41" s="23">
        <f t="shared" si="33"/>
        <v>6.565</v>
      </c>
      <c r="J41" s="23">
        <f aca="true" t="shared" si="34" ref="J41:O41">J40*5.47</f>
        <v>7.111</v>
      </c>
      <c r="K41" s="23">
        <f t="shared" si="34"/>
        <v>4.376</v>
      </c>
      <c r="L41" s="23">
        <f t="shared" si="34"/>
        <v>7.6579999999999995</v>
      </c>
      <c r="M41" s="23">
        <f t="shared" si="34"/>
        <v>29.538</v>
      </c>
      <c r="N41" s="23">
        <f t="shared" si="34"/>
        <v>41.025</v>
      </c>
      <c r="O41" s="23">
        <f t="shared" si="34"/>
        <v>44.306999999999995</v>
      </c>
    </row>
    <row r="42" spans="1:15" ht="14.25">
      <c r="A42" s="44" t="s">
        <v>39</v>
      </c>
      <c r="B42" s="5" t="s">
        <v>3</v>
      </c>
      <c r="C42" s="19">
        <f t="shared" si="2"/>
        <v>17</v>
      </c>
      <c r="D42" s="23">
        <v>2.15</v>
      </c>
      <c r="E42" s="23">
        <v>2.07</v>
      </c>
      <c r="F42" s="23">
        <v>1.8</v>
      </c>
      <c r="G42" s="23">
        <v>1.55</v>
      </c>
      <c r="H42" s="23">
        <v>1.3</v>
      </c>
      <c r="I42" s="23">
        <v>0.275</v>
      </c>
      <c r="J42" s="35">
        <v>0.28</v>
      </c>
      <c r="K42" s="23">
        <v>0.035</v>
      </c>
      <c r="L42" s="35">
        <v>0.15</v>
      </c>
      <c r="M42" s="23">
        <v>1.43</v>
      </c>
      <c r="N42" s="23">
        <v>2.75</v>
      </c>
      <c r="O42" s="23">
        <v>3.21</v>
      </c>
    </row>
    <row r="43" spans="1:15" ht="14.25">
      <c r="A43" s="45"/>
      <c r="B43" s="5" t="s">
        <v>4</v>
      </c>
      <c r="C43" s="19">
        <f t="shared" si="2"/>
        <v>89.1491</v>
      </c>
      <c r="D43" s="23">
        <f aca="true" t="shared" si="35" ref="D43:I43">D42*5.05</f>
        <v>10.8575</v>
      </c>
      <c r="E43" s="23">
        <f t="shared" si="35"/>
        <v>10.453499999999998</v>
      </c>
      <c r="F43" s="23">
        <f t="shared" si="35"/>
        <v>9.09</v>
      </c>
      <c r="G43" s="23">
        <f t="shared" si="35"/>
        <v>7.8275</v>
      </c>
      <c r="H43" s="23">
        <f t="shared" si="35"/>
        <v>6.565</v>
      </c>
      <c r="I43" s="23">
        <f t="shared" si="35"/>
        <v>1.3887500000000002</v>
      </c>
      <c r="J43" s="23">
        <f aca="true" t="shared" si="36" ref="J43:O43">J42*5.47</f>
        <v>1.5316</v>
      </c>
      <c r="K43" s="23">
        <f t="shared" si="36"/>
        <v>0.19145</v>
      </c>
      <c r="L43" s="23">
        <f t="shared" si="36"/>
        <v>0.8204999999999999</v>
      </c>
      <c r="M43" s="23">
        <f t="shared" si="36"/>
        <v>7.822099999999999</v>
      </c>
      <c r="N43" s="23">
        <f t="shared" si="36"/>
        <v>15.042499999999999</v>
      </c>
      <c r="O43" s="23">
        <f t="shared" si="36"/>
        <v>17.558699999999998</v>
      </c>
    </row>
    <row r="44" spans="1:15" ht="14.25">
      <c r="A44" s="44" t="s">
        <v>15</v>
      </c>
      <c r="B44" s="5" t="s">
        <v>3</v>
      </c>
      <c r="C44" s="19">
        <f t="shared" si="2"/>
        <v>35</v>
      </c>
      <c r="D44" s="23">
        <v>5.1</v>
      </c>
      <c r="E44" s="23">
        <v>4.85</v>
      </c>
      <c r="F44" s="23">
        <v>5</v>
      </c>
      <c r="G44" s="23">
        <v>3.9</v>
      </c>
      <c r="H44" s="23">
        <v>0.89</v>
      </c>
      <c r="I44" s="23">
        <v>0.37</v>
      </c>
      <c r="J44" s="23">
        <v>0.32</v>
      </c>
      <c r="K44" s="23">
        <v>0.12</v>
      </c>
      <c r="L44" s="23">
        <v>0.6</v>
      </c>
      <c r="M44" s="23">
        <v>3.75</v>
      </c>
      <c r="N44" s="23">
        <v>4.45</v>
      </c>
      <c r="O44" s="23">
        <v>5.65</v>
      </c>
    </row>
    <row r="45" spans="1:15" ht="14.25">
      <c r="A45" s="45"/>
      <c r="B45" s="5" t="s">
        <v>4</v>
      </c>
      <c r="C45" s="19">
        <f t="shared" si="2"/>
        <v>183.00379999999998</v>
      </c>
      <c r="D45" s="23">
        <f aca="true" t="shared" si="37" ref="D45:I45">D44*5.05</f>
        <v>25.755</v>
      </c>
      <c r="E45" s="23">
        <f t="shared" si="37"/>
        <v>24.492499999999996</v>
      </c>
      <c r="F45" s="23">
        <f t="shared" si="37"/>
        <v>25.25</v>
      </c>
      <c r="G45" s="23">
        <f t="shared" si="37"/>
        <v>19.695</v>
      </c>
      <c r="H45" s="23">
        <f t="shared" si="37"/>
        <v>4.4944999999999995</v>
      </c>
      <c r="I45" s="23">
        <f t="shared" si="37"/>
        <v>1.8684999999999998</v>
      </c>
      <c r="J45" s="23">
        <f aca="true" t="shared" si="38" ref="J45:O45">J44*5.47</f>
        <v>1.7504</v>
      </c>
      <c r="K45" s="23">
        <f t="shared" si="38"/>
        <v>0.6564</v>
      </c>
      <c r="L45" s="23">
        <f t="shared" si="38"/>
        <v>3.2819999999999996</v>
      </c>
      <c r="M45" s="23">
        <f t="shared" si="38"/>
        <v>20.5125</v>
      </c>
      <c r="N45" s="23">
        <f t="shared" si="38"/>
        <v>24.3415</v>
      </c>
      <c r="O45" s="23">
        <f t="shared" si="38"/>
        <v>30.9055</v>
      </c>
    </row>
    <row r="46" spans="1:16" ht="14.25">
      <c r="A46" s="44" t="s">
        <v>16</v>
      </c>
      <c r="B46" s="5" t="s">
        <v>3</v>
      </c>
      <c r="C46" s="19">
        <f t="shared" si="2"/>
        <v>2.3</v>
      </c>
      <c r="D46" s="25">
        <v>0.21</v>
      </c>
      <c r="E46" s="23">
        <v>0.24</v>
      </c>
      <c r="F46" s="23">
        <v>0.23</v>
      </c>
      <c r="G46" s="23">
        <v>0.2</v>
      </c>
      <c r="H46" s="23">
        <v>0.2</v>
      </c>
      <c r="I46" s="23">
        <v>0.16</v>
      </c>
      <c r="J46" s="23">
        <v>0.08</v>
      </c>
      <c r="K46" s="23">
        <v>0.09</v>
      </c>
      <c r="L46" s="23">
        <v>0.22</v>
      </c>
      <c r="M46" s="23">
        <v>0.22</v>
      </c>
      <c r="N46" s="23">
        <v>0.2</v>
      </c>
      <c r="O46" s="23">
        <v>0.25</v>
      </c>
      <c r="P46" s="14"/>
    </row>
    <row r="47" spans="1:15" ht="14.25">
      <c r="A47" s="45"/>
      <c r="B47" s="5" t="s">
        <v>4</v>
      </c>
      <c r="C47" s="19">
        <f>D47+E47+F47+G47+H47+I47+J47+K47+L47+M47+N47+O47</f>
        <v>12.060199999999998</v>
      </c>
      <c r="D47" s="23">
        <f aca="true" t="shared" si="39" ref="D47:I47">D46*5.05</f>
        <v>1.0605</v>
      </c>
      <c r="E47" s="23">
        <f t="shared" si="39"/>
        <v>1.212</v>
      </c>
      <c r="F47" s="23">
        <f t="shared" si="39"/>
        <v>1.1615</v>
      </c>
      <c r="G47" s="23">
        <f t="shared" si="39"/>
        <v>1.01</v>
      </c>
      <c r="H47" s="23">
        <f t="shared" si="39"/>
        <v>1.01</v>
      </c>
      <c r="I47" s="23">
        <f t="shared" si="39"/>
        <v>0.8079999999999999</v>
      </c>
      <c r="J47" s="23">
        <f aca="true" t="shared" si="40" ref="J47:O47">J46*5.47</f>
        <v>0.4376</v>
      </c>
      <c r="K47" s="23">
        <f t="shared" si="40"/>
        <v>0.49229999999999996</v>
      </c>
      <c r="L47" s="23">
        <f t="shared" si="40"/>
        <v>1.2034</v>
      </c>
      <c r="M47" s="23">
        <f t="shared" si="40"/>
        <v>1.2034</v>
      </c>
      <c r="N47" s="23">
        <f t="shared" si="40"/>
        <v>1.094</v>
      </c>
      <c r="O47" s="23">
        <f t="shared" si="40"/>
        <v>1.3675</v>
      </c>
    </row>
    <row r="48" spans="1:15" ht="14.25">
      <c r="A48" s="44" t="s">
        <v>40</v>
      </c>
      <c r="B48" s="5" t="s">
        <v>3</v>
      </c>
      <c r="C48" s="19">
        <f t="shared" si="2"/>
        <v>4.3</v>
      </c>
      <c r="D48" s="23">
        <v>0.42</v>
      </c>
      <c r="E48" s="23">
        <v>0.46</v>
      </c>
      <c r="F48" s="23">
        <v>0.43</v>
      </c>
      <c r="G48" s="23">
        <v>0.4</v>
      </c>
      <c r="H48" s="23">
        <v>0.38</v>
      </c>
      <c r="I48" s="23">
        <v>0.25</v>
      </c>
      <c r="J48" s="23">
        <v>0.25</v>
      </c>
      <c r="K48" s="23">
        <v>0.15</v>
      </c>
      <c r="L48" s="23">
        <v>0.35</v>
      </c>
      <c r="M48" s="23">
        <v>0.38</v>
      </c>
      <c r="N48" s="23">
        <v>0.4</v>
      </c>
      <c r="O48" s="23">
        <v>0.43</v>
      </c>
    </row>
    <row r="49" spans="1:15" ht="14.25">
      <c r="A49" s="45"/>
      <c r="B49" s="5" t="s">
        <v>4</v>
      </c>
      <c r="C49" s="19">
        <f t="shared" si="2"/>
        <v>22.5382</v>
      </c>
      <c r="D49" s="23">
        <f aca="true" t="shared" si="41" ref="D49:I49">D48*5.05</f>
        <v>2.121</v>
      </c>
      <c r="E49" s="23">
        <f t="shared" si="41"/>
        <v>2.323</v>
      </c>
      <c r="F49" s="23">
        <f t="shared" si="41"/>
        <v>2.1715</v>
      </c>
      <c r="G49" s="23">
        <f t="shared" si="41"/>
        <v>2.02</v>
      </c>
      <c r="H49" s="23">
        <f t="shared" si="41"/>
        <v>1.919</v>
      </c>
      <c r="I49" s="23">
        <f t="shared" si="41"/>
        <v>1.2625</v>
      </c>
      <c r="J49" s="23">
        <f aca="true" t="shared" si="42" ref="J49:O49">J48*5.47</f>
        <v>1.3675</v>
      </c>
      <c r="K49" s="23">
        <f t="shared" si="42"/>
        <v>0.8204999999999999</v>
      </c>
      <c r="L49" s="23">
        <f t="shared" si="42"/>
        <v>1.9144999999999999</v>
      </c>
      <c r="M49" s="23">
        <f t="shared" si="42"/>
        <v>2.0786</v>
      </c>
      <c r="N49" s="23">
        <f t="shared" si="42"/>
        <v>2.188</v>
      </c>
      <c r="O49" s="23">
        <f t="shared" si="42"/>
        <v>2.3520999999999996</v>
      </c>
    </row>
    <row r="50" spans="1:15" s="11" customFormat="1" ht="15.75">
      <c r="A50" s="46" t="s">
        <v>10</v>
      </c>
      <c r="B50" s="22" t="s">
        <v>3</v>
      </c>
      <c r="C50" s="19">
        <f>SUM(C16,C18,C20,C22,C24,C26,C28,C30,C32,C34,C36,C38,C40,C42,C44,C46,C48)</f>
        <v>649.4999999999998</v>
      </c>
      <c r="D50" s="24">
        <f>SUM(D16,D18,D20,D22,D24,D26,D28,D30,D32,D34,D36,D38,D40,D42,D44,D46,D48)</f>
        <v>71.75999999999999</v>
      </c>
      <c r="E50" s="24">
        <f aca="true" t="shared" si="43" ref="E50:O50">SUM(E16,E18,E20,E22,E24,E26,E28,E30,E32,E34,E36,E38,E40,E42,E44,E46,E48)</f>
        <v>75.74999999999997</v>
      </c>
      <c r="F50" s="24">
        <f t="shared" si="43"/>
        <v>68.29</v>
      </c>
      <c r="G50" s="24">
        <f t="shared" si="43"/>
        <v>57.67999999999999</v>
      </c>
      <c r="H50" s="24">
        <f t="shared" si="43"/>
        <v>43.89000000000001</v>
      </c>
      <c r="I50" s="24">
        <f t="shared" si="43"/>
        <v>31.474999999999994</v>
      </c>
      <c r="J50" s="24">
        <f t="shared" si="43"/>
        <v>29.450000000000003</v>
      </c>
      <c r="K50" s="24">
        <f t="shared" si="43"/>
        <v>22.214999999999996</v>
      </c>
      <c r="L50" s="24">
        <f t="shared" si="43"/>
        <v>41.190000000000005</v>
      </c>
      <c r="M50" s="24">
        <f t="shared" si="43"/>
        <v>59.849999999999994</v>
      </c>
      <c r="N50" s="24">
        <f t="shared" si="43"/>
        <v>69.93</v>
      </c>
      <c r="O50" s="24">
        <f t="shared" si="43"/>
        <v>78.02</v>
      </c>
    </row>
    <row r="51" spans="1:15" s="11" customFormat="1" ht="15.75">
      <c r="A51" s="47"/>
      <c r="B51" s="22" t="s">
        <v>4</v>
      </c>
      <c r="C51" s="19">
        <f>SUM(C17,C19,C21,C23,C25,C27,C29,C31,C33,C35,C37,C39,C41,C43,C45,C47,C49)</f>
        <v>3406.2500999999997</v>
      </c>
      <c r="D51" s="24">
        <f aca="true" t="shared" si="44" ref="D51:I51">D50*5.05</f>
        <v>362.3879999999999</v>
      </c>
      <c r="E51" s="24">
        <f t="shared" si="44"/>
        <v>382.53749999999985</v>
      </c>
      <c r="F51" s="24">
        <f t="shared" si="44"/>
        <v>344.8645</v>
      </c>
      <c r="G51" s="24">
        <f t="shared" si="44"/>
        <v>291.28399999999993</v>
      </c>
      <c r="H51" s="24">
        <f t="shared" si="44"/>
        <v>221.64450000000002</v>
      </c>
      <c r="I51" s="24">
        <f t="shared" si="44"/>
        <v>158.94874999999996</v>
      </c>
      <c r="J51" s="24">
        <f aca="true" t="shared" si="45" ref="J51:O51">J50*5.47</f>
        <v>161.0915</v>
      </c>
      <c r="K51" s="24">
        <f t="shared" si="45"/>
        <v>121.51604999999998</v>
      </c>
      <c r="L51" s="24">
        <f t="shared" si="45"/>
        <v>225.3093</v>
      </c>
      <c r="M51" s="24">
        <f t="shared" si="45"/>
        <v>327.37949999999995</v>
      </c>
      <c r="N51" s="24">
        <f t="shared" si="45"/>
        <v>382.5171</v>
      </c>
      <c r="O51" s="24">
        <f t="shared" si="45"/>
        <v>426.76939999999996</v>
      </c>
    </row>
    <row r="52" spans="1:15" ht="14.25">
      <c r="A52" s="44" t="s">
        <v>41</v>
      </c>
      <c r="B52" s="5" t="s">
        <v>3</v>
      </c>
      <c r="C52" s="19">
        <f t="shared" si="2"/>
        <v>40</v>
      </c>
      <c r="D52" s="23">
        <v>3.4</v>
      </c>
      <c r="E52" s="23">
        <v>3.5</v>
      </c>
      <c r="F52" s="23">
        <v>3.5</v>
      </c>
      <c r="G52" s="23">
        <v>3.3</v>
      </c>
      <c r="H52" s="23">
        <v>3.2</v>
      </c>
      <c r="I52" s="23">
        <v>3.2</v>
      </c>
      <c r="J52" s="23">
        <v>3.1</v>
      </c>
      <c r="K52" s="23">
        <v>3</v>
      </c>
      <c r="L52" s="23">
        <v>3.3</v>
      </c>
      <c r="M52" s="23">
        <v>3.4</v>
      </c>
      <c r="N52" s="23">
        <v>3.5</v>
      </c>
      <c r="O52" s="23">
        <v>3.6</v>
      </c>
    </row>
    <row r="53" spans="1:15" ht="14.25">
      <c r="A53" s="45"/>
      <c r="B53" s="5" t="s">
        <v>4</v>
      </c>
      <c r="C53" s="19">
        <f t="shared" si="2"/>
        <v>210.35799999999998</v>
      </c>
      <c r="D53" s="23">
        <f aca="true" t="shared" si="46" ref="D53:I53">D52*5.05</f>
        <v>17.169999999999998</v>
      </c>
      <c r="E53" s="23">
        <f t="shared" si="46"/>
        <v>17.675</v>
      </c>
      <c r="F53" s="23">
        <f t="shared" si="46"/>
        <v>17.675</v>
      </c>
      <c r="G53" s="23">
        <f t="shared" si="46"/>
        <v>16.665</v>
      </c>
      <c r="H53" s="23">
        <f t="shared" si="46"/>
        <v>16.16</v>
      </c>
      <c r="I53" s="23">
        <f t="shared" si="46"/>
        <v>16.16</v>
      </c>
      <c r="J53" s="23">
        <f aca="true" t="shared" si="47" ref="J53:O53">J52*5.47</f>
        <v>16.957</v>
      </c>
      <c r="K53" s="23">
        <f t="shared" si="47"/>
        <v>16.41</v>
      </c>
      <c r="L53" s="23">
        <f t="shared" si="47"/>
        <v>18.051</v>
      </c>
      <c r="M53" s="23">
        <f t="shared" si="47"/>
        <v>18.598</v>
      </c>
      <c r="N53" s="23">
        <f t="shared" si="47"/>
        <v>19.145</v>
      </c>
      <c r="O53" s="23">
        <f t="shared" si="47"/>
        <v>19.692</v>
      </c>
    </row>
    <row r="54" spans="1:15" ht="14.25">
      <c r="A54" s="38" t="s">
        <v>43</v>
      </c>
      <c r="B54" s="5" t="s">
        <v>3</v>
      </c>
      <c r="C54" s="19">
        <f t="shared" si="2"/>
        <v>98.4</v>
      </c>
      <c r="D54" s="23">
        <v>10.4</v>
      </c>
      <c r="E54" s="23">
        <v>10.6</v>
      </c>
      <c r="F54" s="23">
        <v>10.1</v>
      </c>
      <c r="G54" s="23">
        <v>8.6</v>
      </c>
      <c r="H54" s="23">
        <v>7.6</v>
      </c>
      <c r="I54" s="23">
        <v>5.6</v>
      </c>
      <c r="J54" s="23">
        <v>5.1</v>
      </c>
      <c r="K54" s="23">
        <v>5.1</v>
      </c>
      <c r="L54" s="23">
        <v>6.6</v>
      </c>
      <c r="M54" s="23">
        <v>8.1</v>
      </c>
      <c r="N54" s="23">
        <v>9.2</v>
      </c>
      <c r="O54" s="23">
        <v>11.4</v>
      </c>
    </row>
    <row r="55" spans="1:15" ht="14.25">
      <c r="A55" s="39"/>
      <c r="B55" s="5" t="s">
        <v>4</v>
      </c>
      <c r="C55" s="19">
        <f t="shared" si="2"/>
        <v>516.03</v>
      </c>
      <c r="D55" s="23">
        <f aca="true" t="shared" si="48" ref="D55:I55">D54*5.05</f>
        <v>52.52</v>
      </c>
      <c r="E55" s="23">
        <f t="shared" si="48"/>
        <v>53.529999999999994</v>
      </c>
      <c r="F55" s="23">
        <f t="shared" si="48"/>
        <v>51.004999999999995</v>
      </c>
      <c r="G55" s="23">
        <f t="shared" si="48"/>
        <v>43.43</v>
      </c>
      <c r="H55" s="23">
        <f t="shared" si="48"/>
        <v>38.379999999999995</v>
      </c>
      <c r="I55" s="23">
        <f t="shared" si="48"/>
        <v>28.279999999999998</v>
      </c>
      <c r="J55" s="23">
        <f aca="true" t="shared" si="49" ref="J55:O55">J54*5.47</f>
        <v>27.897</v>
      </c>
      <c r="K55" s="23">
        <f t="shared" si="49"/>
        <v>27.897</v>
      </c>
      <c r="L55" s="23">
        <f t="shared" si="49"/>
        <v>36.102</v>
      </c>
      <c r="M55" s="23">
        <f t="shared" si="49"/>
        <v>44.306999999999995</v>
      </c>
      <c r="N55" s="23">
        <f t="shared" si="49"/>
        <v>50.32399999999999</v>
      </c>
      <c r="O55" s="23">
        <f t="shared" si="49"/>
        <v>62.358</v>
      </c>
    </row>
    <row r="56" spans="1:15" ht="14.25">
      <c r="A56" s="38" t="s">
        <v>44</v>
      </c>
      <c r="B56" s="5" t="s">
        <v>3</v>
      </c>
      <c r="C56" s="19">
        <f t="shared" si="2"/>
        <v>80.39999999999999</v>
      </c>
      <c r="D56" s="23">
        <v>7.4</v>
      </c>
      <c r="E56" s="23">
        <v>7.6</v>
      </c>
      <c r="F56" s="23">
        <v>7.6</v>
      </c>
      <c r="G56" s="23">
        <v>7.3</v>
      </c>
      <c r="H56" s="23">
        <v>6.6</v>
      </c>
      <c r="I56" s="23">
        <v>6.1</v>
      </c>
      <c r="J56" s="23">
        <v>6.1</v>
      </c>
      <c r="K56" s="23">
        <v>5.7</v>
      </c>
      <c r="L56" s="23">
        <v>5.9</v>
      </c>
      <c r="M56" s="23">
        <v>5.9</v>
      </c>
      <c r="N56" s="23">
        <v>6.6</v>
      </c>
      <c r="O56" s="23">
        <v>7.6</v>
      </c>
    </row>
    <row r="57" spans="1:15" ht="14.25">
      <c r="A57" s="39"/>
      <c r="B57" s="5" t="s">
        <v>4</v>
      </c>
      <c r="C57" s="19">
        <f t="shared" si="2"/>
        <v>421.896</v>
      </c>
      <c r="D57" s="23">
        <f aca="true" t="shared" si="50" ref="D57:I57">D56*5.05</f>
        <v>37.37</v>
      </c>
      <c r="E57" s="23">
        <f t="shared" si="50"/>
        <v>38.379999999999995</v>
      </c>
      <c r="F57" s="23">
        <f t="shared" si="50"/>
        <v>38.379999999999995</v>
      </c>
      <c r="G57" s="23">
        <f t="shared" si="50"/>
        <v>36.864999999999995</v>
      </c>
      <c r="H57" s="23">
        <f t="shared" si="50"/>
        <v>33.33</v>
      </c>
      <c r="I57" s="23">
        <f t="shared" si="50"/>
        <v>30.804999999999996</v>
      </c>
      <c r="J57" s="23">
        <f aca="true" t="shared" si="51" ref="J57:O57">J56*5.47</f>
        <v>33.367</v>
      </c>
      <c r="K57" s="23">
        <f t="shared" si="51"/>
        <v>31.179</v>
      </c>
      <c r="L57" s="23">
        <f t="shared" si="51"/>
        <v>32.273</v>
      </c>
      <c r="M57" s="23">
        <f t="shared" si="51"/>
        <v>32.273</v>
      </c>
      <c r="N57" s="23">
        <f t="shared" si="51"/>
        <v>36.102</v>
      </c>
      <c r="O57" s="23">
        <f t="shared" si="51"/>
        <v>41.571999999999996</v>
      </c>
    </row>
    <row r="58" spans="1:15" ht="14.25">
      <c r="A58" s="38" t="s">
        <v>45</v>
      </c>
      <c r="B58" s="5" t="s">
        <v>3</v>
      </c>
      <c r="C58" s="19">
        <f t="shared" si="2"/>
        <v>10.2</v>
      </c>
      <c r="D58" s="23">
        <v>0.9</v>
      </c>
      <c r="E58" s="23">
        <v>0.95</v>
      </c>
      <c r="F58" s="23">
        <v>0.93</v>
      </c>
      <c r="G58" s="23">
        <v>0.9</v>
      </c>
      <c r="H58" s="23">
        <v>0.85</v>
      </c>
      <c r="I58" s="23">
        <v>0.75</v>
      </c>
      <c r="J58" s="23">
        <v>0.7</v>
      </c>
      <c r="K58" s="23">
        <v>0.7</v>
      </c>
      <c r="L58" s="23">
        <v>0.75</v>
      </c>
      <c r="M58" s="23">
        <v>0.8</v>
      </c>
      <c r="N58" s="23">
        <v>0.95</v>
      </c>
      <c r="O58" s="23">
        <v>1.02</v>
      </c>
    </row>
    <row r="59" spans="1:15" ht="14.25">
      <c r="A59" s="39"/>
      <c r="B59" s="5" t="s">
        <v>4</v>
      </c>
      <c r="C59" s="19">
        <f>D59+E59+F59+G59+H59+I59+J59+K59+L59+M59+N59+O59</f>
        <v>53.5764</v>
      </c>
      <c r="D59" s="23">
        <f aca="true" t="shared" si="52" ref="D59:I59">D58*5.05</f>
        <v>4.545</v>
      </c>
      <c r="E59" s="23">
        <f t="shared" si="52"/>
        <v>4.797499999999999</v>
      </c>
      <c r="F59" s="23">
        <f t="shared" si="52"/>
        <v>4.6965</v>
      </c>
      <c r="G59" s="23">
        <f t="shared" si="52"/>
        <v>4.545</v>
      </c>
      <c r="H59" s="23">
        <f t="shared" si="52"/>
        <v>4.2924999999999995</v>
      </c>
      <c r="I59" s="23">
        <f t="shared" si="52"/>
        <v>3.7874999999999996</v>
      </c>
      <c r="J59" s="23">
        <f aca="true" t="shared" si="53" ref="J59:O59">J58*5.47</f>
        <v>3.8289999999999997</v>
      </c>
      <c r="K59" s="23">
        <f t="shared" si="53"/>
        <v>3.8289999999999997</v>
      </c>
      <c r="L59" s="23">
        <f t="shared" si="53"/>
        <v>4.1025</v>
      </c>
      <c r="M59" s="23">
        <f t="shared" si="53"/>
        <v>4.376</v>
      </c>
      <c r="N59" s="23">
        <f t="shared" si="53"/>
        <v>5.1964999999999995</v>
      </c>
      <c r="O59" s="23">
        <f t="shared" si="53"/>
        <v>5.5794</v>
      </c>
    </row>
    <row r="60" spans="1:15" ht="14.25">
      <c r="A60" s="38" t="s">
        <v>42</v>
      </c>
      <c r="B60" s="5" t="s">
        <v>3</v>
      </c>
      <c r="C60" s="19">
        <f t="shared" si="2"/>
        <v>40.6</v>
      </c>
      <c r="D60" s="23">
        <v>3.5</v>
      </c>
      <c r="E60" s="23">
        <v>3.65</v>
      </c>
      <c r="F60" s="23">
        <v>3.45</v>
      </c>
      <c r="G60" s="23">
        <v>3.25</v>
      </c>
      <c r="H60" s="23">
        <v>3.2</v>
      </c>
      <c r="I60" s="23">
        <v>3.2</v>
      </c>
      <c r="J60" s="23">
        <v>3.2</v>
      </c>
      <c r="K60" s="23">
        <v>3.1</v>
      </c>
      <c r="L60" s="23">
        <v>3.25</v>
      </c>
      <c r="M60" s="23">
        <v>3.55</v>
      </c>
      <c r="N60" s="23">
        <v>3.6</v>
      </c>
      <c r="O60" s="23">
        <v>3.65</v>
      </c>
    </row>
    <row r="61" spans="1:15" ht="14.25">
      <c r="A61" s="39"/>
      <c r="B61" s="5" t="s">
        <v>4</v>
      </c>
      <c r="C61" s="19">
        <f t="shared" si="2"/>
        <v>213.577</v>
      </c>
      <c r="D61" s="23">
        <f aca="true" t="shared" si="54" ref="D61:I61">D60*5.05</f>
        <v>17.675</v>
      </c>
      <c r="E61" s="23">
        <f t="shared" si="54"/>
        <v>18.432499999999997</v>
      </c>
      <c r="F61" s="23">
        <f t="shared" si="54"/>
        <v>17.4225</v>
      </c>
      <c r="G61" s="23">
        <f t="shared" si="54"/>
        <v>16.412499999999998</v>
      </c>
      <c r="H61" s="23">
        <f t="shared" si="54"/>
        <v>16.16</v>
      </c>
      <c r="I61" s="23">
        <f t="shared" si="54"/>
        <v>16.16</v>
      </c>
      <c r="J61" s="23">
        <f aca="true" t="shared" si="55" ref="J61:O61">J60*5.47</f>
        <v>17.504</v>
      </c>
      <c r="K61" s="23">
        <f t="shared" si="55"/>
        <v>16.957</v>
      </c>
      <c r="L61" s="23">
        <f t="shared" si="55"/>
        <v>17.7775</v>
      </c>
      <c r="M61" s="23">
        <f t="shared" si="55"/>
        <v>19.418499999999998</v>
      </c>
      <c r="N61" s="23">
        <f t="shared" si="55"/>
        <v>19.692</v>
      </c>
      <c r="O61" s="23">
        <f t="shared" si="55"/>
        <v>19.9655</v>
      </c>
    </row>
    <row r="62" spans="1:15" ht="15.75" customHeight="1">
      <c r="A62" s="10" t="s">
        <v>46</v>
      </c>
      <c r="B62" s="5" t="s">
        <v>3</v>
      </c>
      <c r="C62" s="19">
        <f t="shared" si="2"/>
        <v>37.9</v>
      </c>
      <c r="D62" s="23">
        <v>3.3</v>
      </c>
      <c r="E62" s="23">
        <v>3.4</v>
      </c>
      <c r="F62" s="23">
        <v>3.8</v>
      </c>
      <c r="G62" s="23">
        <v>3.6</v>
      </c>
      <c r="H62" s="23">
        <v>3</v>
      </c>
      <c r="I62" s="23">
        <v>2.9</v>
      </c>
      <c r="J62" s="23">
        <v>2.4</v>
      </c>
      <c r="K62" s="23">
        <v>2.2</v>
      </c>
      <c r="L62" s="23">
        <v>3</v>
      </c>
      <c r="M62" s="23">
        <v>3.3</v>
      </c>
      <c r="N62" s="23">
        <v>3.4</v>
      </c>
      <c r="O62" s="23">
        <v>3.6</v>
      </c>
    </row>
    <row r="63" spans="1:15" ht="13.5" customHeight="1">
      <c r="A63" s="10"/>
      <c r="B63" s="5" t="s">
        <v>4</v>
      </c>
      <c r="C63" s="19">
        <f t="shared" si="2"/>
        <v>198.913</v>
      </c>
      <c r="D63" s="25">
        <f aca="true" t="shared" si="56" ref="D63:I63">D62*5.05</f>
        <v>16.665</v>
      </c>
      <c r="E63" s="25">
        <f t="shared" si="56"/>
        <v>17.169999999999998</v>
      </c>
      <c r="F63" s="25">
        <f t="shared" si="56"/>
        <v>19.189999999999998</v>
      </c>
      <c r="G63" s="25">
        <f t="shared" si="56"/>
        <v>18.18</v>
      </c>
      <c r="H63" s="25">
        <f t="shared" si="56"/>
        <v>15.149999999999999</v>
      </c>
      <c r="I63" s="25">
        <f t="shared" si="56"/>
        <v>14.645</v>
      </c>
      <c r="J63" s="25">
        <f aca="true" t="shared" si="57" ref="J63:O63">J62*5.47</f>
        <v>13.127999999999998</v>
      </c>
      <c r="K63" s="25">
        <f t="shared" si="57"/>
        <v>12.034</v>
      </c>
      <c r="L63" s="25">
        <f t="shared" si="57"/>
        <v>16.41</v>
      </c>
      <c r="M63" s="25">
        <f t="shared" si="57"/>
        <v>18.051</v>
      </c>
      <c r="N63" s="25">
        <f t="shared" si="57"/>
        <v>18.598</v>
      </c>
      <c r="O63" s="25">
        <f t="shared" si="57"/>
        <v>19.692</v>
      </c>
    </row>
    <row r="64" spans="1:15" ht="14.25">
      <c r="A64" s="38" t="s">
        <v>47</v>
      </c>
      <c r="B64" s="5" t="s">
        <v>3</v>
      </c>
      <c r="C64" s="19">
        <f t="shared" si="2"/>
        <v>17.999999999999996</v>
      </c>
      <c r="D64" s="23">
        <v>1.6</v>
      </c>
      <c r="E64" s="23">
        <v>1.8</v>
      </c>
      <c r="F64" s="23">
        <v>1.7</v>
      </c>
      <c r="G64" s="23">
        <v>1.4</v>
      </c>
      <c r="H64" s="23">
        <v>1.3</v>
      </c>
      <c r="I64" s="23">
        <v>1.2</v>
      </c>
      <c r="J64" s="23">
        <v>1</v>
      </c>
      <c r="K64" s="23">
        <v>1</v>
      </c>
      <c r="L64" s="23">
        <v>1.6</v>
      </c>
      <c r="M64" s="23">
        <v>1.7</v>
      </c>
      <c r="N64" s="23">
        <v>1.8</v>
      </c>
      <c r="O64" s="23">
        <v>1.9</v>
      </c>
    </row>
    <row r="65" spans="1:15" ht="14.25">
      <c r="A65" s="39"/>
      <c r="B65" s="5" t="s">
        <v>4</v>
      </c>
      <c r="C65" s="19">
        <f t="shared" si="2"/>
        <v>94.68</v>
      </c>
      <c r="D65" s="23">
        <f aca="true" t="shared" si="58" ref="D65:I65">D64*5.05</f>
        <v>8.08</v>
      </c>
      <c r="E65" s="23">
        <f t="shared" si="58"/>
        <v>9.09</v>
      </c>
      <c r="F65" s="23">
        <f t="shared" si="58"/>
        <v>8.584999999999999</v>
      </c>
      <c r="G65" s="23">
        <f t="shared" si="58"/>
        <v>7.069999999999999</v>
      </c>
      <c r="H65" s="23">
        <f t="shared" si="58"/>
        <v>6.565</v>
      </c>
      <c r="I65" s="23">
        <f t="shared" si="58"/>
        <v>6.06</v>
      </c>
      <c r="J65" s="23">
        <f aca="true" t="shared" si="59" ref="J65:O65">J64*5.47</f>
        <v>5.47</v>
      </c>
      <c r="K65" s="23">
        <f t="shared" si="59"/>
        <v>5.47</v>
      </c>
      <c r="L65" s="23">
        <f t="shared" si="59"/>
        <v>8.752</v>
      </c>
      <c r="M65" s="23">
        <f t="shared" si="59"/>
        <v>9.299</v>
      </c>
      <c r="N65" s="23">
        <f t="shared" si="59"/>
        <v>9.846</v>
      </c>
      <c r="O65" s="23">
        <f t="shared" si="59"/>
        <v>10.392999999999999</v>
      </c>
    </row>
    <row r="66" spans="1:15" ht="14.25">
      <c r="A66" s="40" t="s">
        <v>51</v>
      </c>
      <c r="B66" s="5" t="s">
        <v>3</v>
      </c>
      <c r="C66" s="19">
        <f>D66+E66+F66+G66+H66+I66+J66+K66+L66+M66+N66+O66</f>
        <v>57</v>
      </c>
      <c r="D66" s="23">
        <v>5.1</v>
      </c>
      <c r="E66" s="23">
        <v>5.4</v>
      </c>
      <c r="F66" s="23">
        <v>5.2</v>
      </c>
      <c r="G66" s="23">
        <v>5</v>
      </c>
      <c r="H66" s="23">
        <v>5</v>
      </c>
      <c r="I66" s="23">
        <v>4.5</v>
      </c>
      <c r="J66" s="23">
        <v>3.9</v>
      </c>
      <c r="K66" s="23">
        <v>3.6</v>
      </c>
      <c r="L66" s="23">
        <v>4.3</v>
      </c>
      <c r="M66" s="23">
        <v>4.6</v>
      </c>
      <c r="N66" s="23">
        <v>4.9</v>
      </c>
      <c r="O66" s="23">
        <v>5.5</v>
      </c>
    </row>
    <row r="67" spans="1:15" ht="14.25">
      <c r="A67" s="40"/>
      <c r="B67" s="5" t="s">
        <v>4</v>
      </c>
      <c r="C67" s="19">
        <f>D67+E67+F67+G67+H67+I67+J67+K67+L67+M67+N67+O67</f>
        <v>299.106</v>
      </c>
      <c r="D67" s="25">
        <f aca="true" t="shared" si="60" ref="D67:I67">D66*5.05</f>
        <v>25.755</v>
      </c>
      <c r="E67" s="25">
        <f t="shared" si="60"/>
        <v>27.27</v>
      </c>
      <c r="F67" s="25">
        <f t="shared" si="60"/>
        <v>26.26</v>
      </c>
      <c r="G67" s="25">
        <f t="shared" si="60"/>
        <v>25.25</v>
      </c>
      <c r="H67" s="25">
        <f t="shared" si="60"/>
        <v>25.25</v>
      </c>
      <c r="I67" s="25">
        <f t="shared" si="60"/>
        <v>22.724999999999998</v>
      </c>
      <c r="J67" s="25">
        <f aca="true" t="shared" si="61" ref="J67:O67">J66*5.47</f>
        <v>21.333</v>
      </c>
      <c r="K67" s="25">
        <f t="shared" si="61"/>
        <v>19.692</v>
      </c>
      <c r="L67" s="25">
        <f t="shared" si="61"/>
        <v>23.520999999999997</v>
      </c>
      <c r="M67" s="25">
        <f t="shared" si="61"/>
        <v>25.161999999999995</v>
      </c>
      <c r="N67" s="25">
        <f t="shared" si="61"/>
        <v>26.803</v>
      </c>
      <c r="O67" s="25">
        <f t="shared" si="61"/>
        <v>30.084999999999997</v>
      </c>
    </row>
    <row r="68" spans="1:15" ht="14.25" customHeight="1">
      <c r="A68" s="44" t="s">
        <v>50</v>
      </c>
      <c r="B68" s="5" t="s">
        <v>3</v>
      </c>
      <c r="C68" s="19">
        <f>D68+E68+F68+G68+H68+I68+J68+K68+L68+M68+N68+O68</f>
        <v>39.254</v>
      </c>
      <c r="D68" s="25">
        <v>3.5</v>
      </c>
      <c r="E68" s="25">
        <v>3.5</v>
      </c>
      <c r="F68" s="25">
        <v>3.5</v>
      </c>
      <c r="G68" s="25">
        <v>3.15</v>
      </c>
      <c r="H68" s="25">
        <v>3.15</v>
      </c>
      <c r="I68" s="25">
        <v>3.15</v>
      </c>
      <c r="J68" s="25">
        <v>3.15</v>
      </c>
      <c r="K68" s="25">
        <v>2.5</v>
      </c>
      <c r="L68" s="25">
        <v>3.154</v>
      </c>
      <c r="M68" s="25">
        <v>3.5</v>
      </c>
      <c r="N68" s="25">
        <v>3.5</v>
      </c>
      <c r="O68" s="25">
        <v>3.5</v>
      </c>
    </row>
    <row r="69" spans="1:15" ht="14.25">
      <c r="A69" s="45"/>
      <c r="B69" s="5" t="s">
        <v>4</v>
      </c>
      <c r="C69" s="19">
        <f>D69+E69+F69+G69+H69+I69+J69+K69+L69+M69+N69+O69</f>
        <v>206.34038000000004</v>
      </c>
      <c r="D69" s="25">
        <f aca="true" t="shared" si="62" ref="D69:I69">D68*5.05</f>
        <v>17.675</v>
      </c>
      <c r="E69" s="25">
        <f t="shared" si="62"/>
        <v>17.675</v>
      </c>
      <c r="F69" s="25">
        <f t="shared" si="62"/>
        <v>17.675</v>
      </c>
      <c r="G69" s="25">
        <f t="shared" si="62"/>
        <v>15.907499999999999</v>
      </c>
      <c r="H69" s="25">
        <f t="shared" si="62"/>
        <v>15.907499999999999</v>
      </c>
      <c r="I69" s="25">
        <f t="shared" si="62"/>
        <v>15.907499999999999</v>
      </c>
      <c r="J69" s="25">
        <f aca="true" t="shared" si="63" ref="J69:O69">J68*5.47</f>
        <v>17.2305</v>
      </c>
      <c r="K69" s="25">
        <f t="shared" si="63"/>
        <v>13.674999999999999</v>
      </c>
      <c r="L69" s="25">
        <f t="shared" si="63"/>
        <v>17.25238</v>
      </c>
      <c r="M69" s="25">
        <f t="shared" si="63"/>
        <v>19.145</v>
      </c>
      <c r="N69" s="25">
        <f t="shared" si="63"/>
        <v>19.145</v>
      </c>
      <c r="O69" s="25">
        <f t="shared" si="63"/>
        <v>19.145</v>
      </c>
    </row>
    <row r="70" spans="1:15" s="21" customFormat="1" ht="15">
      <c r="A70" s="41" t="s">
        <v>11</v>
      </c>
      <c r="B70" s="13" t="s">
        <v>3</v>
      </c>
      <c r="C70" s="19">
        <f>C52+C54+C56+C58+C60+C62+C64+C66+C68</f>
        <v>421.754</v>
      </c>
      <c r="D70" s="19">
        <f aca="true" t="shared" si="64" ref="D70:O70">SUM(D68,D66,D64,D62,D60,D58,D56,D54,D52)</f>
        <v>39.099999999999994</v>
      </c>
      <c r="E70" s="19">
        <f t="shared" si="64"/>
        <v>40.4</v>
      </c>
      <c r="F70" s="19">
        <f t="shared" si="64"/>
        <v>39.78</v>
      </c>
      <c r="G70" s="19">
        <f t="shared" si="64"/>
        <v>36.49999999999999</v>
      </c>
      <c r="H70" s="19">
        <f t="shared" si="64"/>
        <v>33.900000000000006</v>
      </c>
      <c r="I70" s="19">
        <f t="shared" si="64"/>
        <v>30.599999999999998</v>
      </c>
      <c r="J70" s="19">
        <f t="shared" si="64"/>
        <v>28.650000000000006</v>
      </c>
      <c r="K70" s="19">
        <f t="shared" si="64"/>
        <v>26.9</v>
      </c>
      <c r="L70" s="19">
        <f t="shared" si="64"/>
        <v>31.854000000000003</v>
      </c>
      <c r="M70" s="19">
        <f t="shared" si="64"/>
        <v>34.85</v>
      </c>
      <c r="N70" s="19">
        <f t="shared" si="64"/>
        <v>37.45</v>
      </c>
      <c r="O70" s="19">
        <f t="shared" si="64"/>
        <v>41.769999999999996</v>
      </c>
    </row>
    <row r="71" spans="1:15" s="21" customFormat="1" ht="15">
      <c r="A71" s="41"/>
      <c r="B71" s="13" t="s">
        <v>4</v>
      </c>
      <c r="C71" s="19">
        <f>SUM(C53,C55,C57,C59,C61,C63,C65,C67,C69)</f>
        <v>2214.47678</v>
      </c>
      <c r="D71" s="19">
        <f aca="true" t="shared" si="65" ref="D71:I71">D70*5.05</f>
        <v>197.45499999999996</v>
      </c>
      <c r="E71" s="19">
        <f t="shared" si="65"/>
        <v>204.01999999999998</v>
      </c>
      <c r="F71" s="19">
        <f t="shared" si="65"/>
        <v>200.889</v>
      </c>
      <c r="G71" s="19">
        <f t="shared" si="65"/>
        <v>184.32499999999996</v>
      </c>
      <c r="H71" s="19">
        <f t="shared" si="65"/>
        <v>171.19500000000002</v>
      </c>
      <c r="I71" s="19">
        <f t="shared" si="65"/>
        <v>154.52999999999997</v>
      </c>
      <c r="J71" s="19">
        <f aca="true" t="shared" si="66" ref="J71:O71">J70*5.47</f>
        <v>156.71550000000002</v>
      </c>
      <c r="K71" s="19">
        <f t="shared" si="66"/>
        <v>147.14299999999997</v>
      </c>
      <c r="L71" s="19">
        <f t="shared" si="66"/>
        <v>174.24138000000002</v>
      </c>
      <c r="M71" s="19">
        <f t="shared" si="66"/>
        <v>190.6295</v>
      </c>
      <c r="N71" s="19">
        <f t="shared" si="66"/>
        <v>204.85150000000002</v>
      </c>
      <c r="O71" s="19">
        <f t="shared" si="66"/>
        <v>228.48189999999997</v>
      </c>
    </row>
    <row r="72" spans="1:15" ht="14.25">
      <c r="A72" s="36" t="s">
        <v>48</v>
      </c>
      <c r="B72" s="5" t="s">
        <v>3</v>
      </c>
      <c r="C72" s="19">
        <f t="shared" si="2"/>
        <v>25.299999999999997</v>
      </c>
      <c r="D72" s="23">
        <v>2.48</v>
      </c>
      <c r="E72" s="23">
        <v>2.58</v>
      </c>
      <c r="F72" s="23">
        <v>2.53</v>
      </c>
      <c r="G72" s="23">
        <v>2.53</v>
      </c>
      <c r="H72" s="23">
        <v>2.48</v>
      </c>
      <c r="I72" s="23">
        <v>1.715</v>
      </c>
      <c r="J72" s="23">
        <v>1.715</v>
      </c>
      <c r="K72" s="23">
        <v>1.415</v>
      </c>
      <c r="L72" s="23">
        <v>1.615</v>
      </c>
      <c r="M72" s="23">
        <v>1.98</v>
      </c>
      <c r="N72" s="23">
        <v>2.08</v>
      </c>
      <c r="O72" s="23">
        <v>2.18</v>
      </c>
    </row>
    <row r="73" spans="1:15" ht="26.25" customHeight="1">
      <c r="A73" s="36"/>
      <c r="B73" s="5" t="s">
        <v>4</v>
      </c>
      <c r="C73" s="19">
        <f t="shared" si="2"/>
        <v>132.3787</v>
      </c>
      <c r="D73" s="23">
        <f aca="true" t="shared" si="67" ref="D73:I73">D72*5.05</f>
        <v>12.524</v>
      </c>
      <c r="E73" s="23">
        <f t="shared" si="67"/>
        <v>13.029</v>
      </c>
      <c r="F73" s="23">
        <f t="shared" si="67"/>
        <v>12.776499999999999</v>
      </c>
      <c r="G73" s="23">
        <f t="shared" si="67"/>
        <v>12.776499999999999</v>
      </c>
      <c r="H73" s="23">
        <f t="shared" si="67"/>
        <v>12.524</v>
      </c>
      <c r="I73" s="23">
        <f t="shared" si="67"/>
        <v>8.66075</v>
      </c>
      <c r="J73" s="23">
        <f aca="true" t="shared" si="68" ref="J73:O73">J72*5.47</f>
        <v>9.38105</v>
      </c>
      <c r="K73" s="23">
        <f t="shared" si="68"/>
        <v>7.74005</v>
      </c>
      <c r="L73" s="23">
        <f t="shared" si="68"/>
        <v>8.83405</v>
      </c>
      <c r="M73" s="23">
        <f t="shared" si="68"/>
        <v>10.830599999999999</v>
      </c>
      <c r="N73" s="23">
        <f t="shared" si="68"/>
        <v>11.3776</v>
      </c>
      <c r="O73" s="23">
        <f t="shared" si="68"/>
        <v>11.9246</v>
      </c>
    </row>
    <row r="74" spans="1:15" ht="29.25" customHeight="1">
      <c r="A74" s="36" t="s">
        <v>49</v>
      </c>
      <c r="B74" s="5" t="s">
        <v>3</v>
      </c>
      <c r="C74" s="19">
        <f t="shared" si="2"/>
        <v>18.000000000000004</v>
      </c>
      <c r="D74" s="23">
        <v>1.6</v>
      </c>
      <c r="E74" s="23">
        <v>1.7</v>
      </c>
      <c r="F74" s="23">
        <v>1.6</v>
      </c>
      <c r="G74" s="23">
        <v>1.6</v>
      </c>
      <c r="H74" s="23">
        <v>1.5</v>
      </c>
      <c r="I74" s="23">
        <v>1.5</v>
      </c>
      <c r="J74" s="23">
        <v>1.3</v>
      </c>
      <c r="K74" s="23">
        <v>1.3</v>
      </c>
      <c r="L74" s="23">
        <v>1.3</v>
      </c>
      <c r="M74" s="23">
        <v>1.4</v>
      </c>
      <c r="N74" s="23">
        <v>1.5</v>
      </c>
      <c r="O74" s="23">
        <v>1.7</v>
      </c>
    </row>
    <row r="75" spans="1:15" ht="30" customHeight="1">
      <c r="A75" s="36"/>
      <c r="B75" s="6" t="s">
        <v>4</v>
      </c>
      <c r="C75" s="28">
        <f>D75+E75+F75+G75+H75+I75+J75+K75+L75+M75+N75+O75</f>
        <v>94.47</v>
      </c>
      <c r="D75" s="26">
        <f aca="true" t="shared" si="69" ref="D75:I75">D74*5.05</f>
        <v>8.08</v>
      </c>
      <c r="E75" s="26">
        <f t="shared" si="69"/>
        <v>8.584999999999999</v>
      </c>
      <c r="F75" s="26">
        <f t="shared" si="69"/>
        <v>8.08</v>
      </c>
      <c r="G75" s="26">
        <f t="shared" si="69"/>
        <v>8.08</v>
      </c>
      <c r="H75" s="26">
        <f t="shared" si="69"/>
        <v>7.574999999999999</v>
      </c>
      <c r="I75" s="26">
        <f t="shared" si="69"/>
        <v>7.574999999999999</v>
      </c>
      <c r="J75" s="26">
        <f aca="true" t="shared" si="70" ref="J75:O75">J74*5.47</f>
        <v>7.111</v>
      </c>
      <c r="K75" s="26">
        <f t="shared" si="70"/>
        <v>7.111</v>
      </c>
      <c r="L75" s="26">
        <f t="shared" si="70"/>
        <v>7.111</v>
      </c>
      <c r="M75" s="26">
        <f t="shared" si="70"/>
        <v>7.6579999999999995</v>
      </c>
      <c r="N75" s="26">
        <f t="shared" si="70"/>
        <v>8.205</v>
      </c>
      <c r="O75" s="26">
        <f t="shared" si="70"/>
        <v>9.299</v>
      </c>
    </row>
    <row r="76" spans="1:16" ht="18.75" customHeight="1">
      <c r="A76" s="42" t="s">
        <v>53</v>
      </c>
      <c r="B76" s="5" t="s">
        <v>3</v>
      </c>
      <c r="C76" s="28">
        <f>C50+C70+C72+C74</f>
        <v>1114.5539999999999</v>
      </c>
      <c r="D76" s="27">
        <f aca="true" t="shared" si="71" ref="D76:O76">SUM(D74,D72,D70,D50,D14)</f>
        <v>119.53999999999998</v>
      </c>
      <c r="E76" s="27">
        <f t="shared" si="71"/>
        <v>125.02999999999997</v>
      </c>
      <c r="F76" s="27">
        <f t="shared" si="71"/>
        <v>116.70000000000002</v>
      </c>
      <c r="G76" s="27">
        <f t="shared" si="71"/>
        <v>102.10999999999999</v>
      </c>
      <c r="H76" s="27">
        <f t="shared" si="71"/>
        <v>82.47000000000001</v>
      </c>
      <c r="I76" s="27">
        <f t="shared" si="71"/>
        <v>65.49</v>
      </c>
      <c r="J76" s="27">
        <f t="shared" si="71"/>
        <v>61.31500000000001</v>
      </c>
      <c r="K76" s="27">
        <f t="shared" si="71"/>
        <v>51.93</v>
      </c>
      <c r="L76" s="27">
        <f t="shared" si="71"/>
        <v>76.059</v>
      </c>
      <c r="M76" s="27">
        <f t="shared" si="71"/>
        <v>100.88</v>
      </c>
      <c r="N76" s="27">
        <f t="shared" si="71"/>
        <v>115.26</v>
      </c>
      <c r="O76" s="27">
        <f t="shared" si="71"/>
        <v>128.17</v>
      </c>
      <c r="P76" s="12"/>
    </row>
    <row r="77" spans="1:16" ht="18.75" customHeight="1">
      <c r="A77" s="43"/>
      <c r="B77" s="6" t="s">
        <v>4</v>
      </c>
      <c r="C77" s="28">
        <f>C51+C71+C73+C75</f>
        <v>5847.575580000001</v>
      </c>
      <c r="D77" s="27">
        <f aca="true" t="shared" si="72" ref="D77:I77">D76*5.05</f>
        <v>603.6769999999999</v>
      </c>
      <c r="E77" s="27">
        <f t="shared" si="72"/>
        <v>631.4014999999998</v>
      </c>
      <c r="F77" s="27">
        <f t="shared" si="72"/>
        <v>589.335</v>
      </c>
      <c r="G77" s="27">
        <f t="shared" si="72"/>
        <v>515.6555</v>
      </c>
      <c r="H77" s="27">
        <f t="shared" si="72"/>
        <v>416.47350000000006</v>
      </c>
      <c r="I77" s="27">
        <f t="shared" si="72"/>
        <v>330.7245</v>
      </c>
      <c r="J77" s="27">
        <f aca="true" t="shared" si="73" ref="J77:O77">J76*5.47</f>
        <v>335.3930500000001</v>
      </c>
      <c r="K77" s="27">
        <f t="shared" si="73"/>
        <v>284.0571</v>
      </c>
      <c r="L77" s="27">
        <f t="shared" si="73"/>
        <v>416.04272999999995</v>
      </c>
      <c r="M77" s="27">
        <f t="shared" si="73"/>
        <v>551.8136</v>
      </c>
      <c r="N77" s="27">
        <f t="shared" si="73"/>
        <v>630.4722</v>
      </c>
      <c r="O77" s="27">
        <f t="shared" si="73"/>
        <v>701.0899</v>
      </c>
      <c r="P77" s="12"/>
    </row>
    <row r="78" spans="1:15" s="17" customFormat="1" ht="15">
      <c r="A78" s="37" t="s">
        <v>52</v>
      </c>
      <c r="B78" s="15" t="s">
        <v>3</v>
      </c>
      <c r="C78" s="16">
        <f>C8+C10+C12+C14+C76</f>
        <v>1335.0739999999998</v>
      </c>
      <c r="D78" s="16">
        <f aca="true" t="shared" si="74" ref="D78:O78">D8+D10+D12+D14+D76</f>
        <v>144.35999999999999</v>
      </c>
      <c r="E78" s="16">
        <f t="shared" si="74"/>
        <v>150.87999999999997</v>
      </c>
      <c r="F78" s="16">
        <f t="shared" si="74"/>
        <v>139.42000000000002</v>
      </c>
      <c r="G78" s="16">
        <f t="shared" si="74"/>
        <v>121.36999999999999</v>
      </c>
      <c r="H78" s="16">
        <f t="shared" si="74"/>
        <v>96.02000000000001</v>
      </c>
      <c r="I78" s="16">
        <f t="shared" si="74"/>
        <v>75.89999999999999</v>
      </c>
      <c r="J78" s="16">
        <f t="shared" si="74"/>
        <v>74.965</v>
      </c>
      <c r="K78" s="16">
        <f t="shared" si="74"/>
        <v>66.14</v>
      </c>
      <c r="L78" s="16">
        <f t="shared" si="74"/>
        <v>91.059</v>
      </c>
      <c r="M78" s="16">
        <f t="shared" si="74"/>
        <v>118.78999999999999</v>
      </c>
      <c r="N78" s="16">
        <f t="shared" si="74"/>
        <v>135.38</v>
      </c>
      <c r="O78" s="16">
        <f t="shared" si="74"/>
        <v>151.19</v>
      </c>
    </row>
    <row r="79" spans="1:15" s="17" customFormat="1" ht="15">
      <c r="A79" s="37"/>
      <c r="B79" s="15" t="s">
        <v>4</v>
      </c>
      <c r="C79" s="16">
        <f>C9+C11+C13+C15+C77</f>
        <v>7004.843780000001</v>
      </c>
      <c r="D79" s="16">
        <f aca="true" t="shared" si="75" ref="D79:O79">D9+D11+D13+D15+D77</f>
        <v>729.0179999999999</v>
      </c>
      <c r="E79" s="16">
        <f t="shared" si="75"/>
        <v>761.9439999999998</v>
      </c>
      <c r="F79" s="16">
        <f t="shared" si="75"/>
        <v>704.071</v>
      </c>
      <c r="G79" s="16">
        <f t="shared" si="75"/>
        <v>612.9185</v>
      </c>
      <c r="H79" s="16">
        <f t="shared" si="75"/>
        <v>484.90100000000007</v>
      </c>
      <c r="I79" s="16">
        <f t="shared" si="75"/>
        <v>383.29499999999996</v>
      </c>
      <c r="J79" s="16">
        <f t="shared" si="75"/>
        <v>410.0585500000001</v>
      </c>
      <c r="K79" s="16">
        <f t="shared" si="75"/>
        <v>361.7858</v>
      </c>
      <c r="L79" s="16">
        <f t="shared" si="75"/>
        <v>498.09272999999996</v>
      </c>
      <c r="M79" s="16">
        <f t="shared" si="75"/>
        <v>649.7813</v>
      </c>
      <c r="N79" s="16">
        <f t="shared" si="75"/>
        <v>740.5286000000001</v>
      </c>
      <c r="O79" s="16">
        <f t="shared" si="75"/>
        <v>827.0092999999999</v>
      </c>
    </row>
    <row r="80" ht="15">
      <c r="C80" s="20"/>
    </row>
    <row r="84" ht="15">
      <c r="E84" t="s">
        <v>8</v>
      </c>
    </row>
  </sheetData>
  <sheetProtection/>
  <mergeCells count="55">
    <mergeCell ref="N6:N7"/>
    <mergeCell ref="O6:O7"/>
    <mergeCell ref="J3:O3"/>
    <mergeCell ref="J4:O4"/>
    <mergeCell ref="J6:J7"/>
    <mergeCell ref="K6:K7"/>
    <mergeCell ref="F6:F7"/>
    <mergeCell ref="G6:G7"/>
    <mergeCell ref="H6:H7"/>
    <mergeCell ref="I6:I7"/>
    <mergeCell ref="L6:L7"/>
    <mergeCell ref="M6:M7"/>
    <mergeCell ref="A10:A11"/>
    <mergeCell ref="A8:A9"/>
    <mergeCell ref="A1:O1"/>
    <mergeCell ref="A2:O2"/>
    <mergeCell ref="C6:C7"/>
    <mergeCell ref="J5:O5"/>
    <mergeCell ref="A6:A7"/>
    <mergeCell ref="B6:B7"/>
    <mergeCell ref="D6:D7"/>
    <mergeCell ref="E6:E7"/>
    <mergeCell ref="A18:A19"/>
    <mergeCell ref="A12:A13"/>
    <mergeCell ref="A20:A21"/>
    <mergeCell ref="A22:A23"/>
    <mergeCell ref="A14:A15"/>
    <mergeCell ref="A16:A17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72:A73"/>
    <mergeCell ref="A74:A75"/>
    <mergeCell ref="A78:A79"/>
    <mergeCell ref="A60:A61"/>
    <mergeCell ref="A64:A65"/>
    <mergeCell ref="A66:A67"/>
    <mergeCell ref="A70:A71"/>
    <mergeCell ref="A76:A77"/>
    <mergeCell ref="A68:A69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MorozovaNN</cp:lastModifiedBy>
  <cp:lastPrinted>2014-09-15T03:01:36Z</cp:lastPrinted>
  <dcterms:created xsi:type="dcterms:W3CDTF">2003-05-21T21:01:18Z</dcterms:created>
  <dcterms:modified xsi:type="dcterms:W3CDTF">2014-09-19T03:17:27Z</dcterms:modified>
  <cp:category/>
  <cp:version/>
  <cp:contentType/>
  <cp:contentStatus/>
</cp:coreProperties>
</file>